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330" yWindow="105" windowWidth="9330" windowHeight="7935" tabRatio="783" activeTab="6"/>
  </bookViews>
  <sheets>
    <sheet name="WELCOME" sheetId="15" r:id="rId1"/>
    <sheet name="Menu" sheetId="4" r:id="rId2"/>
    <sheet name="DATA NAMA SISWA" sheetId="9" r:id="rId3"/>
    <sheet name="Kisi-kisi Data PG" sheetId="6" r:id="rId4"/>
    <sheet name="Kisi-kisi URAIAN " sheetId="1" r:id="rId5"/>
    <sheet name="Kisi-Kisi Essay" sheetId="3" r:id="rId6"/>
    <sheet name="KARTU SOAL PG" sheetId="7" r:id="rId7"/>
    <sheet name="KARTU SOAL URAIAN" sheetId="2" r:id="rId8"/>
    <sheet name="KARTU SOAL ESSAY" sheetId="5" r:id="rId9"/>
    <sheet name="ANALISIS BUTIR SOAL" sheetId="8" r:id="rId10"/>
  </sheets>
  <definedNames>
    <definedName name="_xlnm.Print_Area" localSheetId="6">'KARTU SOAL PG'!$O$72:$Y$112</definedName>
    <definedName name="_xlnm.Print_Area" localSheetId="7">'KARTU SOAL URAIAN'!$B$113:$E$178</definedName>
    <definedName name="_xlnm.Print_Area" localSheetId="3">'Kisi-kisi Data PG'!$C$2:$O$33</definedName>
    <definedName name="_xlnm.Print_Area" localSheetId="1">Menu!$T$1</definedName>
  </definedNames>
  <calcPr calcId="144525"/>
</workbook>
</file>

<file path=xl/calcChain.xml><?xml version="1.0" encoding="utf-8"?>
<calcChain xmlns="http://schemas.openxmlformats.org/spreadsheetml/2006/main">
  <c r="C63" i="8" l="1"/>
  <c r="C64" i="8"/>
  <c r="C65" i="8"/>
  <c r="C66" i="8"/>
  <c r="C67" i="8"/>
  <c r="C68" i="8"/>
  <c r="C69" i="8"/>
  <c r="C62" i="8"/>
  <c r="C79" i="8"/>
  <c r="C80" i="8"/>
  <c r="C81" i="8"/>
  <c r="C82" i="8"/>
  <c r="C83" i="8"/>
  <c r="C84" i="8"/>
  <c r="C85" i="8"/>
  <c r="C78" i="8"/>
  <c r="C163" i="8"/>
  <c r="D163" i="8" s="1"/>
  <c r="D159" i="8"/>
  <c r="D160" i="8"/>
  <c r="D161" i="8"/>
  <c r="D162" i="8"/>
  <c r="C158" i="8"/>
  <c r="C159" i="8"/>
  <c r="C135" i="8"/>
  <c r="C136" i="8"/>
  <c r="C137" i="8"/>
  <c r="C138" i="8"/>
  <c r="C139" i="8"/>
  <c r="C140" i="8"/>
  <c r="C141" i="8"/>
  <c r="C142" i="8"/>
  <c r="C143" i="8"/>
  <c r="C144" i="8"/>
  <c r="C145" i="8"/>
  <c r="C146" i="8"/>
  <c r="C147" i="8"/>
  <c r="C148" i="8"/>
  <c r="C149" i="8"/>
  <c r="C150" i="8"/>
  <c r="C151" i="8"/>
  <c r="C152" i="8"/>
  <c r="C153" i="8"/>
  <c r="C154" i="8"/>
  <c r="C155" i="8"/>
  <c r="C156" i="8"/>
  <c r="C157" i="8"/>
  <c r="C160" i="8"/>
  <c r="C161" i="8"/>
  <c r="C162" i="8"/>
  <c r="C134" i="8"/>
  <c r="B52" i="7" l="1"/>
  <c r="E6" i="8" l="1"/>
  <c r="E5" i="8"/>
  <c r="E4" i="8"/>
  <c r="AG9" i="8" l="1"/>
  <c r="AF9" i="8"/>
  <c r="AE9" i="8"/>
  <c r="AD9" i="8"/>
  <c r="AC9" i="8"/>
  <c r="AB9" i="8"/>
  <c r="AA9" i="8"/>
  <c r="Z9" i="8"/>
  <c r="Y9" i="8"/>
  <c r="X9" i="8"/>
  <c r="W9" i="8"/>
  <c r="V9" i="8"/>
  <c r="U9" i="8"/>
  <c r="T9" i="8"/>
  <c r="S9" i="8"/>
  <c r="R9" i="8"/>
  <c r="Q9" i="8"/>
  <c r="P9" i="8"/>
  <c r="O9" i="8"/>
  <c r="N9" i="8"/>
  <c r="M9" i="8"/>
  <c r="L9" i="8"/>
  <c r="K9" i="8"/>
  <c r="J9" i="8"/>
  <c r="I9" i="8"/>
  <c r="I52" i="8" s="1" a="1"/>
  <c r="H9" i="8"/>
  <c r="G9" i="8"/>
  <c r="F9" i="8"/>
  <c r="F52" i="8" s="1" a="1"/>
  <c r="E9" i="8"/>
  <c r="D9" i="8"/>
  <c r="C13" i="8"/>
  <c r="C14" i="8"/>
  <c r="C15" i="8"/>
  <c r="C16" i="8"/>
  <c r="C17" i="8"/>
  <c r="C18" i="8"/>
  <c r="C19" i="8"/>
  <c r="C20" i="8"/>
  <c r="C21" i="8"/>
  <c r="C22" i="8"/>
  <c r="C23" i="8"/>
  <c r="C24" i="8"/>
  <c r="C25" i="8"/>
  <c r="C26" i="8"/>
  <c r="C27" i="8"/>
  <c r="C28" i="8"/>
  <c r="C29" i="8"/>
  <c r="C30" i="8"/>
  <c r="C31" i="8"/>
  <c r="C32" i="8"/>
  <c r="C33" i="8"/>
  <c r="C34" i="8"/>
  <c r="C35" i="8"/>
  <c r="C36" i="8"/>
  <c r="C37" i="8"/>
  <c r="C38" i="8"/>
  <c r="C39" i="8"/>
  <c r="C40" i="8"/>
  <c r="C41" i="8"/>
  <c r="C42" i="8"/>
  <c r="C43" i="8"/>
  <c r="C44" i="8"/>
  <c r="C45" i="8"/>
  <c r="C46" i="8"/>
  <c r="C47" i="8"/>
  <c r="C48" i="8"/>
  <c r="C49" i="8"/>
  <c r="C50" i="8"/>
  <c r="C51" i="8"/>
  <c r="C12" i="8"/>
  <c r="AE52" i="8" l="1" a="1"/>
  <c r="AE52" i="8" s="1"/>
  <c r="AE53" i="8" s="1"/>
  <c r="AH12" i="8" a="1"/>
  <c r="AH16" i="8" a="1"/>
  <c r="AH20" i="8" a="1"/>
  <c r="AH24" i="8" a="1"/>
  <c r="AH36" i="8" a="1"/>
  <c r="AH41" i="8" a="1"/>
  <c r="AH13" i="8" a="1"/>
  <c r="AH17" i="8" a="1"/>
  <c r="AH21" i="8" a="1"/>
  <c r="AH25" i="8" a="1"/>
  <c r="AH29" i="8" a="1"/>
  <c r="AH37" i="8" a="1"/>
  <c r="AH14" i="8" a="1"/>
  <c r="AH18" i="8" a="1"/>
  <c r="AH22" i="8" a="1"/>
  <c r="AH26" i="8" a="1"/>
  <c r="AH30" i="8" a="1"/>
  <c r="AH34" i="8" a="1"/>
  <c r="AH38" i="8" a="1"/>
  <c r="AH32" i="8" a="1"/>
  <c r="AH33" i="8" a="1"/>
  <c r="AH15" i="8" a="1"/>
  <c r="AH19" i="8" a="1"/>
  <c r="AH23" i="8" a="1"/>
  <c r="AH27" i="8" a="1"/>
  <c r="AH31" i="8" a="1"/>
  <c r="AH35" i="8" a="1"/>
  <c r="AH39" i="8" a="1"/>
  <c r="AH28" i="8" a="1"/>
  <c r="AH40" i="8" a="1"/>
  <c r="AF52" i="8" a="1"/>
  <c r="AF52" i="8" s="1"/>
  <c r="AF53" i="8" s="1"/>
  <c r="AC52" i="8" a="1"/>
  <c r="AC52" i="8" s="1"/>
  <c r="AC53" i="8" s="1"/>
  <c r="AG52" i="8" a="1"/>
  <c r="AG52" i="8" s="1"/>
  <c r="AG53" i="8" s="1"/>
  <c r="AD52" i="8" a="1"/>
  <c r="AD52" i="8" s="1"/>
  <c r="AD53" i="8" s="1"/>
  <c r="AH40" i="8"/>
  <c r="AI40" i="8" s="1"/>
  <c r="AH31" i="8"/>
  <c r="AI31" i="8" s="1"/>
  <c r="AH15" i="8"/>
  <c r="AI15" i="8" s="1"/>
  <c r="AH22" i="8"/>
  <c r="AI22" i="8" s="1"/>
  <c r="AH41" i="8"/>
  <c r="AI41" i="8" s="1"/>
  <c r="AH36" i="8"/>
  <c r="AI36" i="8" s="1"/>
  <c r="AH32" i="8"/>
  <c r="AI32" i="8" s="1"/>
  <c r="AH27" i="8"/>
  <c r="AI27" i="8" s="1"/>
  <c r="AH34" i="8"/>
  <c r="AI34" i="8" s="1"/>
  <c r="AH18" i="8"/>
  <c r="AI18" i="8" s="1"/>
  <c r="AH37" i="8"/>
  <c r="AI37" i="8" s="1"/>
  <c r="AH21" i="8"/>
  <c r="AI21" i="8" s="1"/>
  <c r="AH28" i="8"/>
  <c r="AI28" i="8" s="1"/>
  <c r="AH12" i="8"/>
  <c r="AI12" i="8" s="1"/>
  <c r="AL12" i="8" s="1"/>
  <c r="AH17" i="8"/>
  <c r="AI17" i="8" s="1"/>
  <c r="AH39" i="8"/>
  <c r="AI39" i="8" s="1"/>
  <c r="AH23" i="8"/>
  <c r="AI23" i="8" s="1"/>
  <c r="AH30" i="8"/>
  <c r="AI30" i="8" s="1"/>
  <c r="AH14" i="8"/>
  <c r="AI14" i="8" s="1"/>
  <c r="AH33" i="8"/>
  <c r="AI33" i="8" s="1"/>
  <c r="AH24" i="8"/>
  <c r="AI24" i="8" s="1"/>
  <c r="AH35" i="8"/>
  <c r="AI35" i="8" s="1"/>
  <c r="AH19" i="8"/>
  <c r="AI19" i="8" s="1"/>
  <c r="AH26" i="8"/>
  <c r="AI26" i="8" s="1"/>
  <c r="AH38" i="8"/>
  <c r="AI38" i="8" s="1"/>
  <c r="AH29" i="8"/>
  <c r="AI29" i="8" s="1"/>
  <c r="AH13" i="8"/>
  <c r="AI13" i="8" s="1"/>
  <c r="AH20" i="8"/>
  <c r="AI20" i="8" s="1"/>
  <c r="AH25" i="8"/>
  <c r="AI25" i="8" s="1"/>
  <c r="AH16" i="8"/>
  <c r="AI16" i="8" s="1"/>
  <c r="I52" i="8"/>
  <c r="D139" i="8" s="1"/>
  <c r="F52" i="8"/>
  <c r="Q52" i="8" a="1"/>
  <c r="Q52" i="8" s="1"/>
  <c r="N52" i="8" a="1"/>
  <c r="N52" i="8" s="1"/>
  <c r="D144" i="8" s="1"/>
  <c r="Z52" i="8" a="1"/>
  <c r="Z52" i="8" s="1"/>
  <c r="S52" i="8" a="1"/>
  <c r="S52" i="8" s="1"/>
  <c r="V52" i="8" a="1"/>
  <c r="V52" i="8" s="1"/>
  <c r="K52" i="8" a="1"/>
  <c r="K52" i="8" s="1"/>
  <c r="D141" i="8" s="1"/>
  <c r="L52" i="8" a="1"/>
  <c r="L52" i="8" s="1"/>
  <c r="D142" i="8" s="1"/>
  <c r="AA52" i="8" a="1"/>
  <c r="AA52" i="8" s="1"/>
  <c r="D52" i="8" a="1"/>
  <c r="D52" i="8" s="1"/>
  <c r="U52" i="8" a="1"/>
  <c r="U52" i="8" s="1"/>
  <c r="P52" i="8" a="1"/>
  <c r="P52" i="8" s="1"/>
  <c r="M52" i="8" a="1"/>
  <c r="M52" i="8" s="1"/>
  <c r="D143" i="8" s="1"/>
  <c r="H52" i="8" a="1"/>
  <c r="H52" i="8" s="1"/>
  <c r="D138" i="8" s="1"/>
  <c r="E52" i="8" a="1"/>
  <c r="E52" i="8" s="1"/>
  <c r="D135" i="8" s="1"/>
  <c r="Y52" i="8" a="1"/>
  <c r="Y52" i="8" s="1"/>
  <c r="T52" i="8" a="1"/>
  <c r="T52" i="8" s="1"/>
  <c r="W52" i="8" a="1"/>
  <c r="W52" i="8" s="1"/>
  <c r="R52" i="8" a="1"/>
  <c r="R52" i="8" s="1"/>
  <c r="O52" i="8" a="1"/>
  <c r="O52" i="8" s="1"/>
  <c r="J52" i="8" a="1"/>
  <c r="J52" i="8" s="1"/>
  <c r="D140" i="8" s="1"/>
  <c r="G52" i="8" a="1"/>
  <c r="G52" i="8" s="1"/>
  <c r="D137" i="8" s="1"/>
  <c r="AB52" i="8" a="1"/>
  <c r="AB52" i="8" s="1"/>
  <c r="X52" i="8" a="1"/>
  <c r="X52" i="8" s="1"/>
  <c r="I235" i="7"/>
  <c r="I234" i="7"/>
  <c r="I233" i="7"/>
  <c r="I232" i="7"/>
  <c r="S209" i="7"/>
  <c r="S188" i="7"/>
  <c r="S167" i="7"/>
  <c r="S146" i="7"/>
  <c r="S125" i="7"/>
  <c r="S104" i="7"/>
  <c r="S83" i="7"/>
  <c r="S62" i="7"/>
  <c r="S41" i="7"/>
  <c r="S20" i="7"/>
  <c r="V214" i="7"/>
  <c r="V213" i="7"/>
  <c r="V212" i="7"/>
  <c r="V211" i="7"/>
  <c r="U201" i="7"/>
  <c r="V193" i="7"/>
  <c r="V192" i="7"/>
  <c r="V191" i="7"/>
  <c r="V190" i="7"/>
  <c r="U180" i="7"/>
  <c r="V172" i="7"/>
  <c r="V171" i="7"/>
  <c r="V170" i="7"/>
  <c r="V169" i="7"/>
  <c r="U159" i="7"/>
  <c r="V151" i="7"/>
  <c r="V150" i="7"/>
  <c r="V149" i="7"/>
  <c r="V148" i="7"/>
  <c r="U138" i="7"/>
  <c r="V130" i="7"/>
  <c r="V129" i="7"/>
  <c r="V128" i="7"/>
  <c r="V127" i="7"/>
  <c r="U117" i="7"/>
  <c r="V109" i="7"/>
  <c r="V108" i="7"/>
  <c r="V107" i="7"/>
  <c r="V106" i="7"/>
  <c r="U96" i="7"/>
  <c r="V88" i="7"/>
  <c r="V87" i="7"/>
  <c r="V86" i="7"/>
  <c r="V85" i="7"/>
  <c r="U75" i="7"/>
  <c r="V67" i="7"/>
  <c r="V66" i="7"/>
  <c r="V65" i="7"/>
  <c r="V64" i="7"/>
  <c r="U54" i="7"/>
  <c r="V46" i="7"/>
  <c r="V45" i="7"/>
  <c r="V44" i="7"/>
  <c r="V43" i="7"/>
  <c r="O213" i="7"/>
  <c r="O192" i="7"/>
  <c r="O171" i="7"/>
  <c r="O150" i="7"/>
  <c r="O129" i="7"/>
  <c r="O108" i="7"/>
  <c r="O87" i="7"/>
  <c r="O66" i="7"/>
  <c r="O45" i="7"/>
  <c r="O205" i="7"/>
  <c r="O184" i="7"/>
  <c r="O163" i="7"/>
  <c r="O142" i="7"/>
  <c r="O121" i="7"/>
  <c r="O100" i="7"/>
  <c r="O79" i="7"/>
  <c r="O58" i="7"/>
  <c r="O37" i="7"/>
  <c r="O199" i="7"/>
  <c r="O178" i="7"/>
  <c r="O157" i="7"/>
  <c r="O136" i="7"/>
  <c r="O115" i="7"/>
  <c r="O94" i="7"/>
  <c r="O73" i="7"/>
  <c r="O52" i="7"/>
  <c r="O31" i="7"/>
  <c r="V25" i="7"/>
  <c r="V24" i="7"/>
  <c r="V23" i="7"/>
  <c r="V22" i="7"/>
  <c r="U33" i="7"/>
  <c r="S25" i="7"/>
  <c r="O24" i="7"/>
  <c r="O16" i="7"/>
  <c r="O10" i="7"/>
  <c r="U12" i="7"/>
  <c r="E8" i="2"/>
  <c r="B73" i="7"/>
  <c r="AJ12" i="8" l="1"/>
  <c r="X53" i="8"/>
  <c r="D154" i="8"/>
  <c r="O53" i="8"/>
  <c r="D145" i="8"/>
  <c r="D53" i="8"/>
  <c r="D134" i="8"/>
  <c r="AB53" i="8"/>
  <c r="D158" i="8"/>
  <c r="R53" i="8"/>
  <c r="D148" i="8"/>
  <c r="AA53" i="8"/>
  <c r="D157" i="8"/>
  <c r="V53" i="8"/>
  <c r="D152" i="8"/>
  <c r="Q53" i="8"/>
  <c r="D147" i="8"/>
  <c r="W53" i="8"/>
  <c r="D153" i="8"/>
  <c r="Y53" i="8"/>
  <c r="D155" i="8"/>
  <c r="P53" i="8"/>
  <c r="D146" i="8"/>
  <c r="S53" i="8"/>
  <c r="D149" i="8"/>
  <c r="F53" i="8"/>
  <c r="D136" i="8"/>
  <c r="T53" i="8"/>
  <c r="D150" i="8"/>
  <c r="U53" i="8"/>
  <c r="D151" i="8"/>
  <c r="Z53" i="8"/>
  <c r="D156" i="8"/>
  <c r="I53" i="8"/>
  <c r="E53" i="8"/>
  <c r="M53" i="8"/>
  <c r="J53" i="8"/>
  <c r="G53" i="8"/>
  <c r="L53" i="8"/>
  <c r="H53" i="8"/>
  <c r="K53" i="8"/>
  <c r="N53" i="8"/>
  <c r="AJ39" i="8"/>
  <c r="AL39" i="8"/>
  <c r="AJ13" i="8"/>
  <c r="AL13" i="8"/>
  <c r="AJ24" i="8"/>
  <c r="AL24" i="8"/>
  <c r="AJ18" i="8"/>
  <c r="AL18" i="8"/>
  <c r="AJ19" i="8"/>
  <c r="AL19" i="8"/>
  <c r="AJ14" i="8"/>
  <c r="AL14" i="8"/>
  <c r="AJ37" i="8"/>
  <c r="AL37" i="8"/>
  <c r="AJ41" i="8"/>
  <c r="AL41" i="8"/>
  <c r="AJ27" i="8"/>
  <c r="AL27" i="8"/>
  <c r="AJ30" i="8"/>
  <c r="AL30" i="8"/>
  <c r="AJ21" i="8"/>
  <c r="AL21" i="8"/>
  <c r="AJ28" i="8"/>
  <c r="AL28" i="8"/>
  <c r="AJ26" i="8"/>
  <c r="AL26" i="8"/>
  <c r="AJ25" i="8"/>
  <c r="AL25" i="8"/>
  <c r="AJ23" i="8"/>
  <c r="AL23" i="8"/>
  <c r="AJ22" i="8"/>
  <c r="AL22" i="8"/>
  <c r="AJ40" i="8"/>
  <c r="AL40" i="8"/>
  <c r="AJ17" i="8"/>
  <c r="AL17" i="8"/>
  <c r="AJ35" i="8"/>
  <c r="AL35" i="8"/>
  <c r="AJ20" i="8"/>
  <c r="AL20" i="8"/>
  <c r="AJ36" i="8"/>
  <c r="AL36" i="8"/>
  <c r="AJ15" i="8"/>
  <c r="AL15" i="8"/>
  <c r="AJ31" i="8"/>
  <c r="AL31" i="8"/>
  <c r="AJ38" i="8"/>
  <c r="AL38" i="8"/>
  <c r="AJ29" i="8"/>
  <c r="AL29" i="8"/>
  <c r="AJ16" i="8"/>
  <c r="AL16" i="8"/>
  <c r="AJ32" i="8"/>
  <c r="AL32" i="8"/>
  <c r="AJ34" i="8"/>
  <c r="AL34" i="8"/>
  <c r="AJ33" i="8"/>
  <c r="AL33" i="8"/>
  <c r="I424" i="7"/>
  <c r="I423" i="7"/>
  <c r="I422" i="7"/>
  <c r="I421" i="7"/>
  <c r="H411" i="7"/>
  <c r="F424" i="7"/>
  <c r="F419" i="7"/>
  <c r="B423" i="7"/>
  <c r="B415" i="7"/>
  <c r="B409" i="7"/>
  <c r="B388" i="7"/>
  <c r="I403" i="7"/>
  <c r="I402" i="7"/>
  <c r="I401" i="7"/>
  <c r="I400" i="7"/>
  <c r="H390" i="7"/>
  <c r="F403" i="7"/>
  <c r="F398" i="7"/>
  <c r="B402" i="7"/>
  <c r="B394" i="7"/>
  <c r="I382" i="7"/>
  <c r="I381" i="7"/>
  <c r="I380" i="7"/>
  <c r="I379" i="7"/>
  <c r="H369" i="7"/>
  <c r="F382" i="7"/>
  <c r="F377" i="7"/>
  <c r="B381" i="7"/>
  <c r="B373" i="7"/>
  <c r="B367" i="7"/>
  <c r="I361" i="7"/>
  <c r="I360" i="7"/>
  <c r="I359" i="7"/>
  <c r="I358" i="7"/>
  <c r="H348" i="7"/>
  <c r="F361" i="7"/>
  <c r="F356" i="7"/>
  <c r="B360" i="7"/>
  <c r="B352" i="7"/>
  <c r="B346" i="7"/>
  <c r="I340" i="7"/>
  <c r="I339" i="7"/>
  <c r="I338" i="7"/>
  <c r="I337" i="7"/>
  <c r="H327" i="7"/>
  <c r="F340" i="7"/>
  <c r="F335" i="7"/>
  <c r="B339" i="7"/>
  <c r="B331" i="7"/>
  <c r="B325" i="7"/>
  <c r="I319" i="7"/>
  <c r="I318" i="7"/>
  <c r="I317" i="7"/>
  <c r="I316" i="7"/>
  <c r="H306" i="7"/>
  <c r="F319" i="7"/>
  <c r="F314" i="7"/>
  <c r="B318" i="7"/>
  <c r="B310" i="7"/>
  <c r="B304" i="7"/>
  <c r="I298" i="7"/>
  <c r="I297" i="7"/>
  <c r="I296" i="7"/>
  <c r="I295" i="7"/>
  <c r="H285" i="7"/>
  <c r="F298" i="7"/>
  <c r="F293" i="7"/>
  <c r="B297" i="7"/>
  <c r="B289" i="7"/>
  <c r="B283" i="7"/>
  <c r="I277" i="7"/>
  <c r="I276" i="7"/>
  <c r="I275" i="7"/>
  <c r="I274" i="7"/>
  <c r="H264" i="7"/>
  <c r="F277" i="7"/>
  <c r="F272" i="7"/>
  <c r="B276" i="7"/>
  <c r="B268" i="7"/>
  <c r="B262" i="7"/>
  <c r="I256" i="7"/>
  <c r="I255" i="7"/>
  <c r="I254" i="7"/>
  <c r="I253" i="7"/>
  <c r="H243" i="7"/>
  <c r="F256" i="7"/>
  <c r="F251" i="7"/>
  <c r="B255" i="7"/>
  <c r="B247" i="7"/>
  <c r="B241" i="7"/>
  <c r="H222" i="7"/>
  <c r="F235" i="7"/>
  <c r="F230" i="7"/>
  <c r="B234" i="7"/>
  <c r="B226" i="7"/>
  <c r="B220" i="7"/>
  <c r="S214" i="7"/>
  <c r="I214" i="7"/>
  <c r="I213" i="7"/>
  <c r="I212" i="7"/>
  <c r="I211" i="7"/>
  <c r="H201" i="7"/>
  <c r="F214" i="7"/>
  <c r="F209" i="7"/>
  <c r="B213" i="7"/>
  <c r="B205" i="7"/>
  <c r="B199" i="7"/>
  <c r="S193" i="7"/>
  <c r="I193" i="7"/>
  <c r="I192" i="7"/>
  <c r="I191" i="7"/>
  <c r="I190" i="7"/>
  <c r="H180" i="7"/>
  <c r="F193" i="7"/>
  <c r="F188" i="7"/>
  <c r="B192" i="7"/>
  <c r="B184" i="7"/>
  <c r="B178" i="7"/>
  <c r="S172" i="7"/>
  <c r="I172" i="7"/>
  <c r="I171" i="7"/>
  <c r="I170" i="7"/>
  <c r="I169" i="7"/>
  <c r="H159" i="7"/>
  <c r="F172" i="7"/>
  <c r="F167" i="7"/>
  <c r="B171" i="7"/>
  <c r="B163" i="7"/>
  <c r="B157" i="7"/>
  <c r="S151" i="7"/>
  <c r="I151" i="7"/>
  <c r="I150" i="7"/>
  <c r="I149" i="7"/>
  <c r="I148" i="7"/>
  <c r="H138" i="7"/>
  <c r="F151" i="7"/>
  <c r="F146" i="7"/>
  <c r="B150" i="7"/>
  <c r="B142" i="7"/>
  <c r="B136" i="7"/>
  <c r="S130" i="7"/>
  <c r="I130" i="7"/>
  <c r="I129" i="7"/>
  <c r="I128" i="7"/>
  <c r="I127" i="7"/>
  <c r="H117" i="7"/>
  <c r="F130" i="7"/>
  <c r="F125" i="7"/>
  <c r="B129" i="7"/>
  <c r="B121" i="7"/>
  <c r="B115" i="7"/>
  <c r="S109" i="7"/>
  <c r="I109" i="7"/>
  <c r="I108" i="7"/>
  <c r="I107" i="7"/>
  <c r="I106" i="7"/>
  <c r="H96" i="7"/>
  <c r="F109" i="7"/>
  <c r="F104" i="7"/>
  <c r="B108" i="7"/>
  <c r="B100" i="7"/>
  <c r="B94" i="7"/>
  <c r="S88" i="7"/>
  <c r="I88" i="7"/>
  <c r="I87" i="7"/>
  <c r="I86" i="7"/>
  <c r="I85" i="7"/>
  <c r="H75" i="7"/>
  <c r="F88" i="7"/>
  <c r="F83" i="7"/>
  <c r="B87" i="7"/>
  <c r="B79" i="7"/>
  <c r="S67" i="7"/>
  <c r="I67" i="7"/>
  <c r="I66" i="7"/>
  <c r="I65" i="7"/>
  <c r="I64" i="7"/>
  <c r="H54" i="7"/>
  <c r="F67" i="7"/>
  <c r="F62" i="7"/>
  <c r="B66" i="7"/>
  <c r="B58" i="7"/>
  <c r="F46" i="7"/>
  <c r="I46" i="7"/>
  <c r="I45" i="7"/>
  <c r="I44" i="7"/>
  <c r="I43" i="7"/>
  <c r="B45" i="7"/>
  <c r="H33" i="7"/>
  <c r="F41" i="7"/>
  <c r="B37" i="7"/>
  <c r="B31" i="7"/>
  <c r="V424" i="7"/>
  <c r="S424" i="7"/>
  <c r="V423" i="7"/>
  <c r="O423" i="7"/>
  <c r="V422" i="7"/>
  <c r="V421" i="7"/>
  <c r="S419" i="7"/>
  <c r="O415" i="7"/>
  <c r="S413" i="7"/>
  <c r="U411" i="7"/>
  <c r="O409" i="7"/>
  <c r="V403" i="7"/>
  <c r="S403" i="7"/>
  <c r="V402" i="7"/>
  <c r="O402" i="7"/>
  <c r="V401" i="7"/>
  <c r="V400" i="7"/>
  <c r="S398" i="7"/>
  <c r="O394" i="7"/>
  <c r="S392" i="7"/>
  <c r="U390" i="7"/>
  <c r="O388" i="7"/>
  <c r="V382" i="7"/>
  <c r="S382" i="7"/>
  <c r="V381" i="7"/>
  <c r="O381" i="7"/>
  <c r="V380" i="7"/>
  <c r="V379" i="7"/>
  <c r="S377" i="7"/>
  <c r="O373" i="7"/>
  <c r="S371" i="7"/>
  <c r="U369" i="7"/>
  <c r="O367" i="7"/>
  <c r="V361" i="7"/>
  <c r="S361" i="7"/>
  <c r="V360" i="7"/>
  <c r="O360" i="7"/>
  <c r="V359" i="7"/>
  <c r="V358" i="7"/>
  <c r="S356" i="7"/>
  <c r="O352" i="7"/>
  <c r="S350" i="7"/>
  <c r="U348" i="7"/>
  <c r="O346" i="7"/>
  <c r="V340" i="7"/>
  <c r="S340" i="7"/>
  <c r="V339" i="7"/>
  <c r="O339" i="7"/>
  <c r="V338" i="7"/>
  <c r="V337" i="7"/>
  <c r="S335" i="7"/>
  <c r="O331" i="7"/>
  <c r="S329" i="7"/>
  <c r="U327" i="7"/>
  <c r="O325" i="7"/>
  <c r="V319" i="7"/>
  <c r="S319" i="7"/>
  <c r="V318" i="7"/>
  <c r="O318" i="7"/>
  <c r="V317" i="7"/>
  <c r="V316" i="7"/>
  <c r="S314" i="7"/>
  <c r="O310" i="7"/>
  <c r="S308" i="7"/>
  <c r="U306" i="7"/>
  <c r="O304" i="7"/>
  <c r="V298" i="7"/>
  <c r="S298" i="7"/>
  <c r="V297" i="7"/>
  <c r="O297" i="7"/>
  <c r="V296" i="7"/>
  <c r="V295" i="7"/>
  <c r="S293" i="7"/>
  <c r="O289" i="7"/>
  <c r="S287" i="7"/>
  <c r="U285" i="7"/>
  <c r="O283" i="7"/>
  <c r="V277" i="7"/>
  <c r="S277" i="7"/>
  <c r="V276" i="7"/>
  <c r="O276" i="7"/>
  <c r="V275" i="7"/>
  <c r="V274" i="7"/>
  <c r="S272" i="7"/>
  <c r="O268" i="7"/>
  <c r="S266" i="7"/>
  <c r="U264" i="7"/>
  <c r="O262" i="7"/>
  <c r="V256" i="7"/>
  <c r="S256" i="7"/>
  <c r="V255" i="7"/>
  <c r="O255" i="7"/>
  <c r="V254" i="7"/>
  <c r="V253" i="7"/>
  <c r="S251" i="7"/>
  <c r="O247" i="7"/>
  <c r="S245" i="7"/>
  <c r="U243" i="7"/>
  <c r="O241" i="7"/>
  <c r="V235" i="7"/>
  <c r="S235" i="7"/>
  <c r="V234" i="7"/>
  <c r="O234" i="7"/>
  <c r="V233" i="7"/>
  <c r="V232" i="7"/>
  <c r="S230" i="7"/>
  <c r="O226" i="7"/>
  <c r="S224" i="7"/>
  <c r="U222" i="7"/>
  <c r="O220" i="7"/>
  <c r="S46" i="7"/>
  <c r="F392" i="7"/>
  <c r="F308" i="7"/>
  <c r="F224" i="7"/>
  <c r="F140" i="7"/>
  <c r="F56" i="7"/>
  <c r="I25" i="7"/>
  <c r="I24" i="7"/>
  <c r="I23" i="7"/>
  <c r="I22" i="7"/>
  <c r="H12" i="7"/>
  <c r="F25" i="7"/>
  <c r="F20" i="7"/>
  <c r="F14" i="7"/>
  <c r="B24" i="7"/>
  <c r="B16" i="7"/>
  <c r="B10" i="7"/>
  <c r="E7" i="7"/>
  <c r="E6" i="7"/>
  <c r="E5" i="7"/>
  <c r="B4" i="7"/>
  <c r="H10" i="6"/>
  <c r="F35" i="7" s="1"/>
  <c r="H11" i="6"/>
  <c r="H12" i="6"/>
  <c r="F77" i="7" s="1"/>
  <c r="H13" i="6"/>
  <c r="F98" i="7" s="1"/>
  <c r="H14" i="6"/>
  <c r="F119" i="7" s="1"/>
  <c r="H15" i="6"/>
  <c r="H16" i="6"/>
  <c r="F161" i="7" s="1"/>
  <c r="H17" i="6"/>
  <c r="F182" i="7" s="1"/>
  <c r="H18" i="6"/>
  <c r="F203" i="7" s="1"/>
  <c r="H19" i="6"/>
  <c r="H20" i="6"/>
  <c r="F245" i="7" s="1"/>
  <c r="H21" i="6"/>
  <c r="F266" i="7" s="1"/>
  <c r="H22" i="6"/>
  <c r="F287" i="7" s="1"/>
  <c r="H23" i="6"/>
  <c r="H24" i="6"/>
  <c r="F329" i="7" s="1"/>
  <c r="H25" i="6"/>
  <c r="F350" i="7" s="1"/>
  <c r="H26" i="6"/>
  <c r="F371" i="7" s="1"/>
  <c r="H27" i="6"/>
  <c r="H28" i="6"/>
  <c r="F413" i="7" s="1"/>
  <c r="H29" i="6"/>
  <c r="S14" i="7" s="1"/>
  <c r="H30" i="6"/>
  <c r="S35" i="7" s="1"/>
  <c r="H31" i="6"/>
  <c r="S56" i="7" s="1"/>
  <c r="H32" i="6"/>
  <c r="S77" i="7" s="1"/>
  <c r="H33" i="6"/>
  <c r="S98" i="7" s="1"/>
  <c r="H34" i="6"/>
  <c r="S119" i="7" s="1"/>
  <c r="H35" i="6"/>
  <c r="S140" i="7" s="1"/>
  <c r="H36" i="6"/>
  <c r="S161" i="7" s="1"/>
  <c r="H37" i="6"/>
  <c r="S182" i="7" s="1"/>
  <c r="H38" i="6"/>
  <c r="S203" i="7" s="1"/>
  <c r="H9" i="6"/>
  <c r="AL63" i="8" l="1"/>
  <c r="AL62" i="8"/>
  <c r="AL78" i="8"/>
  <c r="AL85" i="8"/>
  <c r="AL81" i="8"/>
  <c r="AL84" i="8"/>
  <c r="AL80" i="8"/>
  <c r="AL79" i="8"/>
  <c r="AL82" i="8"/>
  <c r="AL83" i="8"/>
  <c r="AL65" i="8"/>
  <c r="AL69" i="8"/>
  <c r="AL66" i="8"/>
  <c r="AL67" i="8"/>
  <c r="AL64" i="8"/>
  <c r="AL68" i="8"/>
  <c r="F10" i="5"/>
  <c r="F9" i="5"/>
  <c r="F8" i="5"/>
  <c r="C6" i="5"/>
  <c r="E9" i="2"/>
  <c r="E7" i="2"/>
  <c r="B5" i="2"/>
  <c r="D91" i="5"/>
  <c r="E83" i="5"/>
  <c r="C92" i="5"/>
  <c r="C88" i="5"/>
  <c r="C81" i="5"/>
  <c r="D85" i="5"/>
  <c r="D74" i="5"/>
  <c r="E66" i="5"/>
  <c r="C75" i="5"/>
  <c r="C71" i="5"/>
  <c r="C64" i="5"/>
  <c r="D68" i="5"/>
  <c r="D57" i="5"/>
  <c r="E49" i="5"/>
  <c r="C58" i="5"/>
  <c r="C54" i="5"/>
  <c r="C47" i="5"/>
  <c r="D51" i="5"/>
  <c r="D40" i="5"/>
  <c r="E32" i="5"/>
  <c r="C41" i="5"/>
  <c r="C37" i="5"/>
  <c r="C30" i="5"/>
  <c r="D34" i="5"/>
  <c r="D23" i="5"/>
  <c r="E15" i="5"/>
  <c r="C24" i="5"/>
  <c r="C20" i="5"/>
  <c r="C13" i="5"/>
  <c r="D17" i="5"/>
  <c r="C175" i="2"/>
  <c r="B176" i="2"/>
  <c r="B172" i="2"/>
  <c r="B165" i="2"/>
  <c r="D167" i="2"/>
  <c r="C169" i="2"/>
  <c r="C158" i="2"/>
  <c r="B159" i="2"/>
  <c r="B155" i="2"/>
  <c r="B148" i="2"/>
  <c r="D150" i="2"/>
  <c r="C152" i="2"/>
  <c r="B142" i="2"/>
  <c r="B138" i="2"/>
  <c r="B131" i="2"/>
  <c r="C141" i="2"/>
  <c r="D133" i="2"/>
  <c r="C135" i="2"/>
  <c r="C124" i="2"/>
  <c r="B125" i="2"/>
  <c r="B121" i="2"/>
  <c r="B114" i="2"/>
  <c r="D116" i="2"/>
  <c r="C118" i="2"/>
  <c r="C107" i="2"/>
  <c r="B108" i="2"/>
  <c r="B104" i="2"/>
  <c r="B97" i="2"/>
  <c r="D99" i="2"/>
  <c r="C101" i="2"/>
  <c r="D82" i="2"/>
  <c r="C90" i="2"/>
  <c r="B91" i="2"/>
  <c r="B87" i="2"/>
  <c r="B80" i="2"/>
  <c r="C84" i="2"/>
  <c r="C73" i="2"/>
  <c r="D65" i="2"/>
  <c r="B74" i="2"/>
  <c r="B70" i="2"/>
  <c r="B63" i="2"/>
  <c r="C67" i="2"/>
  <c r="C56" i="2"/>
  <c r="B57" i="2"/>
  <c r="D48" i="2"/>
  <c r="B53" i="2"/>
  <c r="B46" i="2"/>
  <c r="C50" i="2"/>
  <c r="C39" i="2"/>
  <c r="B40" i="2"/>
  <c r="D31" i="2"/>
  <c r="B36" i="2"/>
  <c r="B29" i="2"/>
  <c r="C22" i="2"/>
  <c r="D14" i="2"/>
  <c r="B23" i="2"/>
  <c r="B19" i="2"/>
  <c r="C16" i="2"/>
  <c r="B12" i="2"/>
  <c r="G63" i="8" l="1"/>
  <c r="K63" i="8"/>
  <c r="O63" i="8"/>
  <c r="S63" i="8"/>
  <c r="W63" i="8"/>
  <c r="AA63" i="8"/>
  <c r="AE63" i="8"/>
  <c r="D63" i="8"/>
  <c r="H63" i="8"/>
  <c r="L63" i="8"/>
  <c r="P63" i="8"/>
  <c r="T63" i="8"/>
  <c r="X63" i="8"/>
  <c r="AB63" i="8"/>
  <c r="AF63" i="8"/>
  <c r="F63" i="8"/>
  <c r="J63" i="8"/>
  <c r="N63" i="8"/>
  <c r="R63" i="8"/>
  <c r="V63" i="8"/>
  <c r="Z63" i="8"/>
  <c r="AD63" i="8"/>
  <c r="Q63" i="8"/>
  <c r="AG63" i="8"/>
  <c r="E63" i="8"/>
  <c r="U63" i="8"/>
  <c r="I63" i="8"/>
  <c r="Y63" i="8"/>
  <c r="M63" i="8"/>
  <c r="AC63" i="8"/>
  <c r="F66" i="8"/>
  <c r="J66" i="8"/>
  <c r="N66" i="8"/>
  <c r="R66" i="8"/>
  <c r="V66" i="8"/>
  <c r="Z66" i="8"/>
  <c r="AD66" i="8"/>
  <c r="D66" i="8"/>
  <c r="H66" i="8"/>
  <c r="L66" i="8"/>
  <c r="P66" i="8"/>
  <c r="T66" i="8"/>
  <c r="X66" i="8"/>
  <c r="AB66" i="8"/>
  <c r="AF66" i="8"/>
  <c r="M66" i="8"/>
  <c r="G66" i="8"/>
  <c r="O66" i="8"/>
  <c r="W66" i="8"/>
  <c r="AE66" i="8"/>
  <c r="Q66" i="8"/>
  <c r="Y66" i="8"/>
  <c r="AG66" i="8"/>
  <c r="I66" i="8"/>
  <c r="K66" i="8"/>
  <c r="S66" i="8"/>
  <c r="AA66" i="8"/>
  <c r="E66" i="8"/>
  <c r="U66" i="8"/>
  <c r="AC66" i="8"/>
  <c r="AE83" i="8"/>
  <c r="AA83" i="8"/>
  <c r="W83" i="8"/>
  <c r="S83" i="8"/>
  <c r="O83" i="8"/>
  <c r="K83" i="8"/>
  <c r="G83" i="8"/>
  <c r="AD83" i="8"/>
  <c r="Z83" i="8"/>
  <c r="V83" i="8"/>
  <c r="R83" i="8"/>
  <c r="N83" i="8"/>
  <c r="J83" i="8"/>
  <c r="F83" i="8"/>
  <c r="AG83" i="8"/>
  <c r="AC83" i="8"/>
  <c r="Y83" i="8"/>
  <c r="U83" i="8"/>
  <c r="Q83" i="8"/>
  <c r="M83" i="8"/>
  <c r="I83" i="8"/>
  <c r="E83" i="8"/>
  <c r="AF83" i="8"/>
  <c r="AB83" i="8"/>
  <c r="X83" i="8"/>
  <c r="T83" i="8"/>
  <c r="P83" i="8"/>
  <c r="L83" i="8"/>
  <c r="H83" i="8"/>
  <c r="D83" i="8"/>
  <c r="AG84" i="8"/>
  <c r="AC84" i="8"/>
  <c r="Y84" i="8"/>
  <c r="U84" i="8"/>
  <c r="Q84" i="8"/>
  <c r="M84" i="8"/>
  <c r="I84" i="8"/>
  <c r="E84" i="8"/>
  <c r="AF84" i="8"/>
  <c r="AB84" i="8"/>
  <c r="X84" i="8"/>
  <c r="T84" i="8"/>
  <c r="P84" i="8"/>
  <c r="L84" i="8"/>
  <c r="H84" i="8"/>
  <c r="D84" i="8"/>
  <c r="AE84" i="8"/>
  <c r="AA84" i="8"/>
  <c r="W84" i="8"/>
  <c r="S84" i="8"/>
  <c r="O84" i="8"/>
  <c r="K84" i="8"/>
  <c r="G84" i="8"/>
  <c r="AD84" i="8"/>
  <c r="Z84" i="8"/>
  <c r="V84" i="8"/>
  <c r="R84" i="8"/>
  <c r="N84" i="8"/>
  <c r="J84" i="8"/>
  <c r="F84" i="8"/>
  <c r="N68" i="8"/>
  <c r="Z68" i="8"/>
  <c r="G68" i="8"/>
  <c r="K68" i="8"/>
  <c r="O68" i="8"/>
  <c r="S68" i="8"/>
  <c r="W68" i="8"/>
  <c r="AA68" i="8"/>
  <c r="AE68" i="8"/>
  <c r="D68" i="8"/>
  <c r="H68" i="8"/>
  <c r="P68" i="8"/>
  <c r="T68" i="8"/>
  <c r="AB68" i="8"/>
  <c r="AF68" i="8"/>
  <c r="L68" i="8"/>
  <c r="X68" i="8"/>
  <c r="E68" i="8"/>
  <c r="I68" i="8"/>
  <c r="M68" i="8"/>
  <c r="Q68" i="8"/>
  <c r="U68" i="8"/>
  <c r="Y68" i="8"/>
  <c r="AC68" i="8"/>
  <c r="AG68" i="8"/>
  <c r="F68" i="8"/>
  <c r="J68" i="8"/>
  <c r="R68" i="8"/>
  <c r="V68" i="8"/>
  <c r="AD68" i="8"/>
  <c r="D69" i="8"/>
  <c r="L69" i="8"/>
  <c r="T69" i="8"/>
  <c r="AB69" i="8"/>
  <c r="E69" i="8"/>
  <c r="I69" i="8"/>
  <c r="M69" i="8"/>
  <c r="Q69" i="8"/>
  <c r="U69" i="8"/>
  <c r="Y69" i="8"/>
  <c r="AC69" i="8"/>
  <c r="AG69" i="8"/>
  <c r="J69" i="8"/>
  <c r="R69" i="8"/>
  <c r="V69" i="8"/>
  <c r="AD69" i="8"/>
  <c r="F69" i="8"/>
  <c r="N69" i="8"/>
  <c r="Z69" i="8"/>
  <c r="G69" i="8"/>
  <c r="K69" i="8"/>
  <c r="O69" i="8"/>
  <c r="S69" i="8"/>
  <c r="W69" i="8"/>
  <c r="AA69" i="8"/>
  <c r="AE69" i="8"/>
  <c r="H69" i="8"/>
  <c r="P69" i="8"/>
  <c r="X69" i="8"/>
  <c r="AF69" i="8"/>
  <c r="AG82" i="8"/>
  <c r="AC82" i="8"/>
  <c r="Y82" i="8"/>
  <c r="U82" i="8"/>
  <c r="Q82" i="8"/>
  <c r="M82" i="8"/>
  <c r="I82" i="8"/>
  <c r="E82" i="8"/>
  <c r="AF82" i="8"/>
  <c r="AB82" i="8"/>
  <c r="X82" i="8"/>
  <c r="T82" i="8"/>
  <c r="P82" i="8"/>
  <c r="L82" i="8"/>
  <c r="H82" i="8"/>
  <c r="D82" i="8"/>
  <c r="AE82" i="8"/>
  <c r="AA82" i="8"/>
  <c r="W82" i="8"/>
  <c r="S82" i="8"/>
  <c r="O82" i="8"/>
  <c r="K82" i="8"/>
  <c r="G82" i="8"/>
  <c r="AD82" i="8"/>
  <c r="Z82" i="8"/>
  <c r="V82" i="8"/>
  <c r="R82" i="8"/>
  <c r="N82" i="8"/>
  <c r="J82" i="8"/>
  <c r="F82" i="8"/>
  <c r="AE81" i="8"/>
  <c r="AA81" i="8"/>
  <c r="W81" i="8"/>
  <c r="S81" i="8"/>
  <c r="O81" i="8"/>
  <c r="K81" i="8"/>
  <c r="G81" i="8"/>
  <c r="AD81" i="8"/>
  <c r="Z81" i="8"/>
  <c r="V81" i="8"/>
  <c r="R81" i="8"/>
  <c r="N81" i="8"/>
  <c r="J81" i="8"/>
  <c r="F81" i="8"/>
  <c r="AG81" i="8"/>
  <c r="AC81" i="8"/>
  <c r="Y81" i="8"/>
  <c r="U81" i="8"/>
  <c r="Q81" i="8"/>
  <c r="M81" i="8"/>
  <c r="I81" i="8"/>
  <c r="E81" i="8"/>
  <c r="AF81" i="8"/>
  <c r="AB81" i="8"/>
  <c r="X81" i="8"/>
  <c r="T81" i="8"/>
  <c r="P81" i="8"/>
  <c r="L81" i="8"/>
  <c r="H81" i="8"/>
  <c r="D81" i="8"/>
  <c r="E64" i="8"/>
  <c r="I64" i="8"/>
  <c r="M64" i="8"/>
  <c r="Q64" i="8"/>
  <c r="F64" i="8"/>
  <c r="J64" i="8"/>
  <c r="N64" i="8"/>
  <c r="R64" i="8"/>
  <c r="V64" i="8"/>
  <c r="Z64" i="8"/>
  <c r="AD64" i="8"/>
  <c r="D64" i="8"/>
  <c r="H64" i="8"/>
  <c r="L64" i="8"/>
  <c r="P64" i="8"/>
  <c r="T64" i="8"/>
  <c r="X64" i="8"/>
  <c r="AB64" i="8"/>
  <c r="AF64" i="8"/>
  <c r="S64" i="8"/>
  <c r="AA64" i="8"/>
  <c r="G64" i="8"/>
  <c r="U64" i="8"/>
  <c r="AC64" i="8"/>
  <c r="K64" i="8"/>
  <c r="W64" i="8"/>
  <c r="AE64" i="8"/>
  <c r="O64" i="8"/>
  <c r="Y64" i="8"/>
  <c r="AG64" i="8"/>
  <c r="D65" i="8"/>
  <c r="H65" i="8"/>
  <c r="L65" i="8"/>
  <c r="P65" i="8"/>
  <c r="T65" i="8"/>
  <c r="X65" i="8"/>
  <c r="AB65" i="8"/>
  <c r="AF65" i="8"/>
  <c r="F65" i="8"/>
  <c r="J65" i="8"/>
  <c r="N65" i="8"/>
  <c r="R65" i="8"/>
  <c r="V65" i="8"/>
  <c r="Z65" i="8"/>
  <c r="AD65" i="8"/>
  <c r="E65" i="8"/>
  <c r="M65" i="8"/>
  <c r="U65" i="8"/>
  <c r="AC65" i="8"/>
  <c r="G65" i="8"/>
  <c r="O65" i="8"/>
  <c r="W65" i="8"/>
  <c r="AE65" i="8"/>
  <c r="I65" i="8"/>
  <c r="Q65" i="8"/>
  <c r="Y65" i="8"/>
  <c r="AG65" i="8"/>
  <c r="K65" i="8"/>
  <c r="S65" i="8"/>
  <c r="AA65" i="8"/>
  <c r="AE79" i="8"/>
  <c r="AA79" i="8"/>
  <c r="W79" i="8"/>
  <c r="S79" i="8"/>
  <c r="O79" i="8"/>
  <c r="K79" i="8"/>
  <c r="G79" i="8"/>
  <c r="AD79" i="8"/>
  <c r="Z79" i="8"/>
  <c r="V79" i="8"/>
  <c r="R79" i="8"/>
  <c r="N79" i="8"/>
  <c r="J79" i="8"/>
  <c r="F79" i="8"/>
  <c r="AG79" i="8"/>
  <c r="AC79" i="8"/>
  <c r="Y79" i="8"/>
  <c r="U79" i="8"/>
  <c r="Q79" i="8"/>
  <c r="AF79" i="8"/>
  <c r="AB79" i="8"/>
  <c r="X79" i="8"/>
  <c r="T79" i="8"/>
  <c r="P79" i="8"/>
  <c r="L79" i="8"/>
  <c r="H79" i="8"/>
  <c r="D79" i="8"/>
  <c r="M79" i="8"/>
  <c r="I79" i="8"/>
  <c r="E79" i="8"/>
  <c r="AE85" i="8"/>
  <c r="AA85" i="8"/>
  <c r="W85" i="8"/>
  <c r="S85" i="8"/>
  <c r="O85" i="8"/>
  <c r="K85" i="8"/>
  <c r="G85" i="8"/>
  <c r="AD85" i="8"/>
  <c r="Z85" i="8"/>
  <c r="V85" i="8"/>
  <c r="R85" i="8"/>
  <c r="N85" i="8"/>
  <c r="J85" i="8"/>
  <c r="F85" i="8"/>
  <c r="AG85" i="8"/>
  <c r="AC85" i="8"/>
  <c r="Y85" i="8"/>
  <c r="U85" i="8"/>
  <c r="Q85" i="8"/>
  <c r="M85" i="8"/>
  <c r="I85" i="8"/>
  <c r="E85" i="8"/>
  <c r="AF85" i="8"/>
  <c r="AB85" i="8"/>
  <c r="X85" i="8"/>
  <c r="T85" i="8"/>
  <c r="P85" i="8"/>
  <c r="L85" i="8"/>
  <c r="H85" i="8"/>
  <c r="D85" i="8"/>
  <c r="D67" i="8"/>
  <c r="H67" i="8"/>
  <c r="F67" i="8"/>
  <c r="I67" i="8"/>
  <c r="M67" i="8"/>
  <c r="Q67" i="8"/>
  <c r="U67" i="8"/>
  <c r="Y67" i="8"/>
  <c r="AC67" i="8"/>
  <c r="AG67" i="8"/>
  <c r="J67" i="8"/>
  <c r="N67" i="8"/>
  <c r="R67" i="8"/>
  <c r="V67" i="8"/>
  <c r="Z67" i="8"/>
  <c r="AD67" i="8"/>
  <c r="E67" i="8"/>
  <c r="K67" i="8"/>
  <c r="O67" i="8"/>
  <c r="S67" i="8"/>
  <c r="W67" i="8"/>
  <c r="AA67" i="8"/>
  <c r="AE67" i="8"/>
  <c r="G67" i="8"/>
  <c r="L67" i="8"/>
  <c r="P67" i="8"/>
  <c r="T67" i="8"/>
  <c r="X67" i="8"/>
  <c r="AB67" i="8"/>
  <c r="AF67" i="8"/>
  <c r="AE62" i="8"/>
  <c r="AF62" i="8"/>
  <c r="AG62" i="8"/>
  <c r="AD62" i="8"/>
  <c r="AB62" i="8"/>
  <c r="AC62" i="8"/>
  <c r="AG80" i="8"/>
  <c r="AC80" i="8"/>
  <c r="Y80" i="8"/>
  <c r="U80" i="8"/>
  <c r="Q80" i="8"/>
  <c r="M80" i="8"/>
  <c r="I80" i="8"/>
  <c r="E80" i="8"/>
  <c r="AF80" i="8"/>
  <c r="AB80" i="8"/>
  <c r="X80" i="8"/>
  <c r="T80" i="8"/>
  <c r="P80" i="8"/>
  <c r="L80" i="8"/>
  <c r="H80" i="8"/>
  <c r="D80" i="8"/>
  <c r="AE80" i="8"/>
  <c r="AA80" i="8"/>
  <c r="W80" i="8"/>
  <c r="S80" i="8"/>
  <c r="O80" i="8"/>
  <c r="K80" i="8"/>
  <c r="G80" i="8"/>
  <c r="AD80" i="8"/>
  <c r="Z80" i="8"/>
  <c r="V80" i="8"/>
  <c r="R80" i="8"/>
  <c r="N80" i="8"/>
  <c r="J80" i="8"/>
  <c r="F80" i="8"/>
  <c r="G78" i="8"/>
  <c r="AG78" i="8"/>
  <c r="AC78" i="8"/>
  <c r="AF78" i="8"/>
  <c r="AD78" i="8"/>
  <c r="AE78" i="8"/>
  <c r="Y78" i="8"/>
  <c r="AA78" i="8"/>
  <c r="V78" i="8"/>
  <c r="P78" i="8"/>
  <c r="M78" i="8"/>
  <c r="J78" i="8"/>
  <c r="O78" i="8"/>
  <c r="N78" i="8"/>
  <c r="AB78" i="8"/>
  <c r="L78" i="8"/>
  <c r="E78" i="8"/>
  <c r="K78" i="8"/>
  <c r="I78" i="8"/>
  <c r="D78" i="8"/>
  <c r="T78" i="8"/>
  <c r="U78" i="8"/>
  <c r="R78" i="8"/>
  <c r="S78" i="8"/>
  <c r="Q78" i="8"/>
  <c r="F78" i="8"/>
  <c r="X78" i="8"/>
  <c r="H78" i="8"/>
  <c r="Z78" i="8"/>
  <c r="W78" i="8"/>
  <c r="L62" i="8"/>
  <c r="G62" i="8"/>
  <c r="O62" i="8"/>
  <c r="W62" i="8"/>
  <c r="F62" i="8"/>
  <c r="N62" i="8"/>
  <c r="V62" i="8"/>
  <c r="E62" i="8"/>
  <c r="I62" i="8"/>
  <c r="M62" i="8"/>
  <c r="Q62" i="8"/>
  <c r="U62" i="8"/>
  <c r="Y62" i="8"/>
  <c r="D62" i="8"/>
  <c r="H62" i="8"/>
  <c r="P62" i="8"/>
  <c r="T62" i="8"/>
  <c r="X62" i="8"/>
  <c r="K62" i="8"/>
  <c r="S62" i="8"/>
  <c r="AA62" i="8"/>
  <c r="J62" i="8"/>
  <c r="R62" i="8"/>
  <c r="Z62" i="8"/>
  <c r="AH83" i="8" l="1" a="1"/>
  <c r="AH83" i="8" s="1"/>
  <c r="AH80" i="8" a="1"/>
  <c r="AH80" i="8" s="1"/>
  <c r="AI80" i="8" s="1"/>
  <c r="AJ80" i="8" s="1"/>
  <c r="AH85" i="8" a="1"/>
  <c r="AH85" i="8" s="1"/>
  <c r="AI85" i="8" s="1"/>
  <c r="AJ85" i="8" s="1"/>
  <c r="AH81" i="8" a="1"/>
  <c r="AH81" i="8" s="1"/>
  <c r="AI81" i="8" s="1"/>
  <c r="AJ81" i="8" s="1"/>
  <c r="AH82" i="8" a="1"/>
  <c r="AH82" i="8" s="1"/>
  <c r="AH79" i="8" a="1"/>
  <c r="AH79" i="8" s="1"/>
  <c r="AI79" i="8" s="1"/>
  <c r="AJ79" i="8" s="1"/>
  <c r="AH84" i="8" a="1"/>
  <c r="AH84" i="8" s="1"/>
  <c r="AI84" i="8" s="1"/>
  <c r="AJ84" i="8" s="1"/>
  <c r="AH78" i="8" a="1"/>
  <c r="AH78" i="8" s="1"/>
  <c r="AI78" i="8" s="1"/>
  <c r="AJ78" i="8" s="1"/>
  <c r="AH64" i="8" a="1"/>
  <c r="AH64" i="8" s="1"/>
  <c r="AI64" i="8" s="1"/>
  <c r="AJ64" i="8" s="1"/>
  <c r="AH65" i="8" a="1"/>
  <c r="AH65" i="8" s="1"/>
  <c r="AI65" i="8" s="1"/>
  <c r="AJ65" i="8" s="1"/>
  <c r="AH69" i="8" a="1"/>
  <c r="AH69" i="8" s="1"/>
  <c r="AI69" i="8" s="1"/>
  <c r="AJ69" i="8" s="1"/>
  <c r="AH68" i="8" a="1"/>
  <c r="AH68" i="8" s="1"/>
  <c r="AI68" i="8" s="1"/>
  <c r="AJ68" i="8" s="1"/>
  <c r="AH66" i="8" a="1"/>
  <c r="AH66" i="8" s="1"/>
  <c r="AI66" i="8" s="1"/>
  <c r="AJ66" i="8" s="1"/>
  <c r="AH67" i="8" a="1"/>
  <c r="AH67" i="8" s="1"/>
  <c r="AI67" i="8" s="1"/>
  <c r="AJ67" i="8" s="1"/>
  <c r="AH63" i="8" a="1"/>
  <c r="AH63" i="8" s="1"/>
  <c r="AI63" i="8" s="1"/>
  <c r="AJ63" i="8" s="1"/>
  <c r="AH62" i="8" a="1"/>
  <c r="AH62" i="8" s="1"/>
  <c r="AI62" i="8" s="1"/>
  <c r="AJ62" i="8" s="1"/>
  <c r="D70" i="8"/>
  <c r="AF70" i="8"/>
  <c r="AE70" i="8"/>
  <c r="AD86" i="8"/>
  <c r="AD70" i="8"/>
  <c r="AC86" i="8"/>
  <c r="AG70" i="8"/>
  <c r="AC70" i="8"/>
  <c r="AE86" i="8"/>
  <c r="AG86" i="8"/>
  <c r="AF86" i="8"/>
  <c r="O86" i="8"/>
  <c r="M86" i="8"/>
  <c r="AB86" i="8"/>
  <c r="R86" i="8"/>
  <c r="J86" i="8"/>
  <c r="K86" i="8"/>
  <c r="P86" i="8"/>
  <c r="T86" i="8"/>
  <c r="U86" i="8"/>
  <c r="E86" i="8"/>
  <c r="W86" i="8"/>
  <c r="G86" i="8"/>
  <c r="F86" i="8"/>
  <c r="AA86" i="8"/>
  <c r="H86" i="8"/>
  <c r="Y86" i="8"/>
  <c r="Z86" i="8"/>
  <c r="S86" i="8"/>
  <c r="N86" i="8"/>
  <c r="X86" i="8"/>
  <c r="Q86" i="8"/>
  <c r="V86" i="8"/>
  <c r="I86" i="8"/>
  <c r="L86" i="8"/>
  <c r="V70" i="8"/>
  <c r="R70" i="8"/>
  <c r="H70" i="8"/>
  <c r="S70" i="8"/>
  <c r="U70" i="8"/>
  <c r="W70" i="8"/>
  <c r="AA70" i="8"/>
  <c r="T70" i="8"/>
  <c r="Y70" i="8"/>
  <c r="I70" i="8"/>
  <c r="F70" i="8"/>
  <c r="AB70" i="8"/>
  <c r="K70" i="8"/>
  <c r="Q70" i="8"/>
  <c r="O70" i="8"/>
  <c r="AI83" i="8"/>
  <c r="AJ83" i="8" s="1"/>
  <c r="Z70" i="8"/>
  <c r="P70" i="8"/>
  <c r="E70" i="8"/>
  <c r="L70" i="8"/>
  <c r="AI82" i="8"/>
  <c r="AJ82" i="8" s="1"/>
  <c r="D86" i="8"/>
  <c r="J70" i="8"/>
  <c r="X70" i="8"/>
  <c r="M70" i="8"/>
  <c r="N70" i="8"/>
  <c r="G70" i="8"/>
  <c r="C120" i="8" l="1"/>
  <c r="C105" i="8"/>
  <c r="C103" i="8"/>
  <c r="D103" i="8" s="1"/>
  <c r="C110" i="8"/>
  <c r="D110" i="8" s="1"/>
  <c r="C106" i="8"/>
  <c r="D106" i="8" s="1"/>
  <c r="C108" i="8"/>
  <c r="D108" i="8" s="1"/>
  <c r="C102" i="8"/>
  <c r="D102" i="8" s="1"/>
  <c r="C99" i="8"/>
  <c r="D99" i="8" s="1"/>
  <c r="C107" i="8"/>
  <c r="C112" i="8"/>
  <c r="D112" i="8" s="1"/>
  <c r="C109" i="8"/>
  <c r="D109" i="8" s="1"/>
  <c r="C113" i="8"/>
  <c r="D113" i="8" s="1"/>
  <c r="C118" i="8"/>
  <c r="D118" i="8" s="1"/>
  <c r="C121" i="8"/>
  <c r="D121" i="8" s="1"/>
  <c r="C125" i="8"/>
  <c r="D125" i="8" s="1"/>
  <c r="C123" i="8"/>
  <c r="D123" i="8" s="1"/>
  <c r="C124" i="8"/>
  <c r="D124" i="8" s="1"/>
  <c r="C116" i="8"/>
  <c r="D116" i="8" s="1"/>
  <c r="C104" i="8"/>
  <c r="D104" i="8" s="1"/>
  <c r="C117" i="8"/>
  <c r="D117" i="8" s="1"/>
  <c r="C122" i="8"/>
  <c r="D122" i="8" s="1"/>
  <c r="C101" i="8"/>
  <c r="D101" i="8" s="1"/>
  <c r="C115" i="8"/>
  <c r="D115" i="8" s="1"/>
  <c r="C100" i="8"/>
  <c r="D100" i="8" s="1"/>
  <c r="C114" i="8"/>
  <c r="D114" i="8" s="1"/>
  <c r="C97" i="8"/>
  <c r="D97" i="8" s="1"/>
  <c r="D120" i="8"/>
  <c r="C98" i="8"/>
  <c r="D98" i="8" s="1"/>
  <c r="C119" i="8"/>
  <c r="D119" i="8" s="1"/>
  <c r="C111" i="8"/>
  <c r="D111" i="8" s="1"/>
  <c r="C96" i="8"/>
  <c r="D96" i="8" s="1"/>
  <c r="D105" i="8"/>
  <c r="D107" i="8"/>
</calcChain>
</file>

<file path=xl/sharedStrings.xml><?xml version="1.0" encoding="utf-8"?>
<sst xmlns="http://schemas.openxmlformats.org/spreadsheetml/2006/main" count="1966" uniqueCount="267">
  <si>
    <t xml:space="preserve">No. </t>
  </si>
  <si>
    <t>KOMPETENSI</t>
  </si>
  <si>
    <t>MATERI</t>
  </si>
  <si>
    <t>INDIKATOR</t>
  </si>
  <si>
    <t>INDIKATOR SOAL</t>
  </si>
  <si>
    <t xml:space="preserve">NO. SOAL </t>
  </si>
  <si>
    <t>Kriteria Soal</t>
  </si>
  <si>
    <t xml:space="preserve">RUMUSAN BUTIR SOAL </t>
  </si>
  <si>
    <t>KUNCI JAWABAN</t>
  </si>
  <si>
    <t>KARTU SOAL PILIHAN URAIAN</t>
  </si>
  <si>
    <t>MATA PELAJARAN</t>
  </si>
  <si>
    <t>:</t>
  </si>
  <si>
    <t>KELAS</t>
  </si>
  <si>
    <t>NAMA GURU MAPEL</t>
  </si>
  <si>
    <t>Kompetensi :</t>
  </si>
  <si>
    <t xml:space="preserve">Buku Sumber : </t>
  </si>
  <si>
    <t>RUMUSAN BUTIR SOAL</t>
  </si>
  <si>
    <t>NO SOAL</t>
  </si>
  <si>
    <t>Kelas</t>
  </si>
  <si>
    <t>Nama Guru</t>
  </si>
  <si>
    <t>Nama Sekolah</t>
  </si>
  <si>
    <t>Nama Pelajaran</t>
  </si>
  <si>
    <t>PILIHAN</t>
  </si>
  <si>
    <t>KUNCI</t>
  </si>
  <si>
    <t>A</t>
  </si>
  <si>
    <t>B</t>
  </si>
  <si>
    <t>C</t>
  </si>
  <si>
    <t>D</t>
  </si>
  <si>
    <t>KARTU SOAL PILIHAN GANDA</t>
  </si>
  <si>
    <t>NAMA GURU</t>
  </si>
  <si>
    <t>Kompetensi</t>
  </si>
  <si>
    <t>Buku Sumber :</t>
  </si>
  <si>
    <t>NO. SOAL</t>
  </si>
  <si>
    <t>KRITERIA SOAL</t>
  </si>
  <si>
    <t xml:space="preserve">Materi </t>
  </si>
  <si>
    <t>Indikator</t>
  </si>
  <si>
    <t>KISI KISI PILIHAN GANDA</t>
  </si>
  <si>
    <t>KISI-KISI URAIAN</t>
  </si>
  <si>
    <t>KISI-KISI ESSAY</t>
  </si>
  <si>
    <t>Wajib Diisi</t>
  </si>
  <si>
    <t>NO</t>
  </si>
  <si>
    <t>NAMA SISWA</t>
  </si>
  <si>
    <t>NILAI</t>
  </si>
  <si>
    <t>JUMLAH BENAR</t>
  </si>
  <si>
    <t>KETERANGAN</t>
  </si>
  <si>
    <t>Standar Ketuntasan</t>
  </si>
  <si>
    <t>Skor per item</t>
  </si>
  <si>
    <t>JUMLAH SALAH</t>
  </si>
  <si>
    <t>BANTUAN</t>
  </si>
  <si>
    <t>Jumlah Benar</t>
  </si>
  <si>
    <t>Mata Pelajaran</t>
  </si>
  <si>
    <t>No Soal</t>
  </si>
  <si>
    <t>Daya Pembeda (DP)</t>
  </si>
  <si>
    <r>
      <t xml:space="preserve">Rumus : </t>
    </r>
    <r>
      <rPr>
        <b/>
        <sz val="14"/>
        <color theme="1"/>
        <rFont val="Calibri"/>
        <family val="2"/>
        <scheme val="minor"/>
      </rPr>
      <t xml:space="preserve"> DP = (2(KA-KB))/n</t>
    </r>
  </si>
  <si>
    <t>Kriteria</t>
  </si>
  <si>
    <t>KA</t>
  </si>
  <si>
    <t>Jumlah Kelompok A yang menjawab benar</t>
  </si>
  <si>
    <t>&gt; 0.25</t>
  </si>
  <si>
    <t>Soal diterima</t>
  </si>
  <si>
    <t>KB</t>
  </si>
  <si>
    <t>Jumlah Kelompok Bawah yang menjawab benar</t>
  </si>
  <si>
    <t>0.01  - 0.25</t>
  </si>
  <si>
    <t>Soal Diperbaiki</t>
  </si>
  <si>
    <t>n</t>
  </si>
  <si>
    <t>Jumlah Siswa</t>
  </si>
  <si>
    <t>&lt;= 0</t>
  </si>
  <si>
    <t>Soal Ditolak</t>
  </si>
  <si>
    <t>DP</t>
  </si>
  <si>
    <t>Kesimpulan</t>
  </si>
  <si>
    <t>Tingkat Kesukaran Soal</t>
  </si>
  <si>
    <r>
      <t xml:space="preserve">Rumus : </t>
    </r>
    <r>
      <rPr>
        <b/>
        <sz val="14"/>
        <color theme="1"/>
        <rFont val="Calibri"/>
        <family val="2"/>
        <scheme val="minor"/>
      </rPr>
      <t xml:space="preserve"> TK = JB/n</t>
    </r>
  </si>
  <si>
    <t>TK</t>
  </si>
  <si>
    <t>&lt; 0.3</t>
  </si>
  <si>
    <t>Soal Sukar</t>
  </si>
  <si>
    <t>JB</t>
  </si>
  <si>
    <t>Jumlah Jawaban Benar</t>
  </si>
  <si>
    <t>0.3  - 0.7</t>
  </si>
  <si>
    <t>Soal Sedang</t>
  </si>
  <si>
    <t>&gt; 0.7</t>
  </si>
  <si>
    <t>Soal Mudah</t>
  </si>
  <si>
    <t>Kelompok Atas (27 % Siswa dari Nilai yang tertinggi)* Pembagian Kelompok Atas dan kelompok bawah menurut Kelley dalam Surapranata (2005) adalah dengan 27 % dari semua peserta.</t>
  </si>
  <si>
    <t>27 % dari 35 siswa adalah 9,45 tapi saya ambil menjadi 8 siswa saja</t>
  </si>
  <si>
    <t>JUMLAH BUTIR SOAL PG</t>
  </si>
  <si>
    <t>Jumlah PG</t>
  </si>
  <si>
    <t>Uraian</t>
  </si>
  <si>
    <t>Essay</t>
  </si>
  <si>
    <t>Aplikasi ini dibuat oleh Fajar Suharmanto
Silahkan buka blog saya di http://bangfajars.wordpress.com
Aplikasi ini bebas diunduh siapa saja termasuk rumusnya
saya hanya minta dibacakan Alfatehah buat masuk syurga ...Amin .... :) 
penulis bisa di hubungi melalui WA di 0896-5148-1179                                                                                                                                             atau di twitter @bang_fajar</t>
  </si>
  <si>
    <t>S1</t>
  </si>
  <si>
    <t>S2</t>
  </si>
  <si>
    <t>S3</t>
  </si>
  <si>
    <t>S4</t>
  </si>
  <si>
    <t>S5</t>
  </si>
  <si>
    <t>S6</t>
  </si>
  <si>
    <t>S7</t>
  </si>
  <si>
    <t>S8</t>
  </si>
  <si>
    <t>S9</t>
  </si>
  <si>
    <t>S10</t>
  </si>
  <si>
    <t>S11</t>
  </si>
  <si>
    <t>S12</t>
  </si>
  <si>
    <t>S13</t>
  </si>
  <si>
    <t>S14</t>
  </si>
  <si>
    <t>S15</t>
  </si>
  <si>
    <t>S16</t>
  </si>
  <si>
    <t>S17</t>
  </si>
  <si>
    <t>S18</t>
  </si>
  <si>
    <t>S19</t>
  </si>
  <si>
    <t>S20</t>
  </si>
  <si>
    <t>S21</t>
  </si>
  <si>
    <t>S22</t>
  </si>
  <si>
    <t>S23</t>
  </si>
  <si>
    <t>S24</t>
  </si>
  <si>
    <t>S25</t>
  </si>
  <si>
    <t>S26</t>
  </si>
  <si>
    <t>S27</t>
  </si>
  <si>
    <t>S28</t>
  </si>
  <si>
    <t>S29</t>
  </si>
  <si>
    <t>S30</t>
  </si>
  <si>
    <t>SMKS SWASTA DI KBB</t>
  </si>
  <si>
    <t>XFT</t>
  </si>
  <si>
    <t>B.INGGRIS</t>
  </si>
  <si>
    <t>NOER ARIPIN WIBOWO</t>
  </si>
  <si>
    <r>
      <t xml:space="preserve">Menganalisis fungsi sosial, struktur teks, dan unsur kebahasaan teks interaksi transaksional lisan dan tulis yang melibatkan tindakan      memberi dan meminta informasi terkait pendapat dan pikiran, sesuai dengan konteks penggunaannya.  (Perhatikan unsur kebahasaan </t>
    </r>
    <r>
      <rPr>
        <i/>
        <sz val="10"/>
        <color theme="1"/>
        <rFont val="Arial Narrow"/>
        <family val="2"/>
      </rPr>
      <t>I think, I suppose, in my opinion</t>
    </r>
    <r>
      <rPr>
        <sz val="10"/>
        <color theme="1"/>
        <rFont val="Arial Narrow"/>
        <family val="2"/>
      </rPr>
      <t>)</t>
    </r>
  </si>
  <si>
    <t>Memahami penggunaan expression : Asking for opinion secara informal</t>
  </si>
  <si>
    <t>Asking for opinion</t>
  </si>
  <si>
    <t>Memahami penggunaan expression : Asking for opinion secara formal</t>
  </si>
  <si>
    <t>Giving for opinion</t>
  </si>
  <si>
    <t xml:space="preserve">1. A  : “Look into my new jacket,…”
B : “I think that is really good!”
</t>
  </si>
  <si>
    <t>What do you think?</t>
  </si>
  <si>
    <t>What are you looking for?</t>
  </si>
  <si>
    <t>How it will be?</t>
  </si>
  <si>
    <t>Don't look into it!</t>
  </si>
  <si>
    <t xml:space="preserve">2. A : “………..”
B : “In my opinion, your hair really stylish”
</t>
  </si>
  <si>
    <t>How is my jacket look like?</t>
  </si>
  <si>
    <t>How do you think about my new hair?</t>
  </si>
  <si>
    <t>How about if I cut my hair?</t>
  </si>
  <si>
    <t>How do you think about your new hair?</t>
  </si>
  <si>
    <t xml:space="preserve">3. A : “………”
B : “I think she is good and cute girl”
</t>
  </si>
  <si>
    <t>Do you know Carla?</t>
  </si>
  <si>
    <t>How Carla is look like?</t>
  </si>
  <si>
    <t>How about asking to Carla?</t>
  </si>
  <si>
    <t>You ae Carla's best friend, what do you think about her?</t>
  </si>
  <si>
    <t xml:space="preserve">4. A : “……….”
B : “It is really amazing! I can see many animals there”
</t>
  </si>
  <si>
    <t>How was your school?</t>
  </si>
  <si>
    <t>How was your trip?</t>
  </si>
  <si>
    <t>How was your day?</t>
  </si>
  <si>
    <t>How was your homework?</t>
  </si>
  <si>
    <t xml:space="preserve">5. A : “I heard Rina runaway from school, …..”
B : “I think really shocked heard the information about her”
</t>
  </si>
  <si>
    <t>Butir Soal</t>
  </si>
  <si>
    <t>What's your reaction to that?</t>
  </si>
  <si>
    <t>How you ask her?</t>
  </si>
  <si>
    <t>How do you feel today?</t>
  </si>
  <si>
    <t>What's your last word for her?</t>
  </si>
  <si>
    <t xml:space="preserve">6. A : “…………..”
B : “I personally think we should do a meeting soon”
</t>
  </si>
  <si>
    <t>What do you think about this situation brother?</t>
  </si>
  <si>
    <t>What's your opinion about best action for us now?</t>
  </si>
  <si>
    <t>How do you think about our condition?</t>
  </si>
  <si>
    <t>Tell me your opinion, please?</t>
  </si>
  <si>
    <t xml:space="preserve">7. A :” ……….”
B : “I personally consider that is only an accident”
</t>
  </si>
  <si>
    <t>What are you think about today?</t>
  </si>
  <si>
    <t>What are your views on that case?</t>
  </si>
  <si>
    <t>What is your opinion?</t>
  </si>
  <si>
    <t>What are your views?</t>
  </si>
  <si>
    <t xml:space="preserve">8. A :”I have a problem with my job task,……….”
B :”If I had my view, you should finish the job as soon as possible”
</t>
  </si>
  <si>
    <t>Could you give an advice?</t>
  </si>
  <si>
    <t>What should I do know?</t>
  </si>
  <si>
    <t>Please give me your frank opinion?</t>
  </si>
  <si>
    <t xml:space="preserve">9. A :”…….”
B :”Well, personally I think he need concentrate to his job”
</t>
  </si>
  <si>
    <t>Do you think it's going?</t>
  </si>
  <si>
    <t>Have you got any comment for Jaka problem?</t>
  </si>
  <si>
    <t>What are your views on this one?</t>
  </si>
  <si>
    <t>how do you feel if we are going to Bali?</t>
  </si>
  <si>
    <t xml:space="preserve">10. A :”……..”
B :”I personally feel that will be so refreshing”
</t>
  </si>
  <si>
    <t>What do you think if we go to Bali?</t>
  </si>
  <si>
    <t>How do you think if we go to Bali?</t>
  </si>
  <si>
    <t>What's your opinion about Bali?</t>
  </si>
  <si>
    <t xml:space="preserve">11. A :” Jaka told he will go to Bali, what do you think?
B :” Really? ……..”
</t>
  </si>
  <si>
    <t>I think I like it</t>
  </si>
  <si>
    <t>I don't think I care about it</t>
  </si>
  <si>
    <t>Well, I think he need that for refresh his mind</t>
  </si>
  <si>
    <t>I think it's good idea for us</t>
  </si>
  <si>
    <t xml:space="preserve">12. A :” My cat is really cute, what do you think?
B :” ……..”
</t>
  </si>
  <si>
    <t>Are you talking to me?</t>
  </si>
  <si>
    <t>I think the cat is too cute to be eaten</t>
  </si>
  <si>
    <t xml:space="preserve">13. A :”What do you think about that movie?”
B :”….”
</t>
  </si>
  <si>
    <t>I like it</t>
  </si>
  <si>
    <t>Thank you</t>
  </si>
  <si>
    <t>I can't hear you</t>
  </si>
  <si>
    <t>Sorry forget that</t>
  </si>
  <si>
    <t xml:space="preserve">14. A :”I think Bandung is really hot today”
B: “I don’t think so, …. Bandung is very cold today”
</t>
  </si>
  <si>
    <t>I know it</t>
  </si>
  <si>
    <t>I am thinking of</t>
  </si>
  <si>
    <t>He forget it</t>
  </si>
  <si>
    <t>In my opinion</t>
  </si>
  <si>
    <t xml:space="preserve">15. A :”I feel tired and dizzy”
B :” …. You should lie down and sleep”
</t>
  </si>
  <si>
    <t>You forget that</t>
  </si>
  <si>
    <t>I think</t>
  </si>
  <si>
    <t>In your opinion</t>
  </si>
  <si>
    <t xml:space="preserve">16. A :”We need to take our holiday right now”
B :”…….”
</t>
  </si>
  <si>
    <t>Sorry for the mistake</t>
  </si>
  <si>
    <t>That is really good idea</t>
  </si>
  <si>
    <t>I agree with you to do our homework</t>
  </si>
  <si>
    <t>I disagree with you because we need holiday</t>
  </si>
  <si>
    <t xml:space="preserve">17. A :”It’s mommy days! We need to give her present, come on go shopping!”
B :”……”
</t>
  </si>
  <si>
    <t>I think we should give her present</t>
  </si>
  <si>
    <t>That's sounds good</t>
  </si>
  <si>
    <t>Good Job</t>
  </si>
  <si>
    <t xml:space="preserve">18. A :”Jason should do his homework together with us”
B :”…… so will make homework easier to do”
</t>
  </si>
  <si>
    <t>I agree with you, he should do it by himself</t>
  </si>
  <si>
    <t>I agree with you, he should do it with us</t>
  </si>
  <si>
    <t>I disagree with you, he should do it by himself</t>
  </si>
  <si>
    <t>I disagree with you, he should do it with us</t>
  </si>
  <si>
    <t xml:space="preserve">19. A :” So dark here we need a flashlight”
B :”………..”
</t>
  </si>
  <si>
    <t>I agree with you, we can see everything</t>
  </si>
  <si>
    <t>I agree with you, we can't see anything</t>
  </si>
  <si>
    <t>I agree with you, we must see everything</t>
  </si>
  <si>
    <t>I agree with you, we mustn't see anything</t>
  </si>
  <si>
    <t xml:space="preserve">20. A :”We need to study better on semester 2”
B :”………”
</t>
  </si>
  <si>
    <t>I disagree with you, what for study is?</t>
  </si>
  <si>
    <t>I disagree with you we need to study harder</t>
  </si>
  <si>
    <t>I agree with you we need to become more lazy</t>
  </si>
  <si>
    <t>I agree with you, we need to study better than before</t>
  </si>
  <si>
    <t xml:space="preserve">21. A :”We don’t need to study hard”
B :” ……….”
</t>
  </si>
  <si>
    <t>I agree with you, we should study hard</t>
  </si>
  <si>
    <t>I disagree with you, we should not study hard</t>
  </si>
  <si>
    <t>I disagree with you, we should study hard</t>
  </si>
  <si>
    <t>I agree with you, we should study better</t>
  </si>
  <si>
    <t xml:space="preserve">22. A :”Mr. Arip is best teacher ever”
B :”………, he often comes late.”
</t>
  </si>
  <si>
    <t>I don't agree with you</t>
  </si>
  <si>
    <t>I agree with you</t>
  </si>
  <si>
    <t>I disagree with myself</t>
  </si>
  <si>
    <t>I agree with Mr.Arip</t>
  </si>
  <si>
    <t xml:space="preserve">23. A :”We should take our holiday”
B :” ………., we will do examination soon”
</t>
  </si>
  <si>
    <t>I don't think that is good idea</t>
  </si>
  <si>
    <t>I think that is good idea</t>
  </si>
  <si>
    <t>Sounds good</t>
  </si>
  <si>
    <t>Let's go</t>
  </si>
  <si>
    <t xml:space="preserve">24. A :”Bandung known as Paris van Sumatra”
B :” ……. Because Bandung is Paris van Java”
</t>
  </si>
  <si>
    <t>I have no doubt</t>
  </si>
  <si>
    <t>I don't think so</t>
  </si>
  <si>
    <t>I think that is right</t>
  </si>
  <si>
    <t>Exactly</t>
  </si>
  <si>
    <t xml:space="preserve">25. A :”Jokowi is our fifth president”
B :” ……… because Jokowi is seventh”
</t>
  </si>
  <si>
    <t>You got the point</t>
  </si>
  <si>
    <t>I disagree with you</t>
  </si>
  <si>
    <t>I don't think I care of it</t>
  </si>
  <si>
    <t xml:space="preserve">26. A : “What do you think of my mother?”
B : “I think she is beautiful and kind”
The underlined word shows expression of…
</t>
  </si>
  <si>
    <t>Giving opinion</t>
  </si>
  <si>
    <t>Asking opinion</t>
  </si>
  <si>
    <t>Agreement</t>
  </si>
  <si>
    <t>Disagreement</t>
  </si>
  <si>
    <t xml:space="preserve">27. A : “What do you think about Sasa?
B : “I think Sasa is good person I ever knew”
The underlined word shows expression of…
</t>
  </si>
  <si>
    <t xml:space="preserve">28. A : “We should go to Pangandaran”
B : “I think that is not good idea, because recently the weather so extreme”
The underlined word shows expression of…
</t>
  </si>
  <si>
    <t xml:space="preserve">29. A : ”Mr. Arip so killer teacher, but I love his style of teaching”
B : “I totally agree with you, he really kind actually”
The underlined word shows expression of…
</t>
  </si>
  <si>
    <t xml:space="preserve">30. A : “Article should be published on February, we need to work fast!”
B : “I don’t think it’s as easy job then”
The underlined word shows expression of…
</t>
  </si>
  <si>
    <r>
      <rPr>
        <b/>
        <sz val="16"/>
        <color theme="1"/>
        <rFont val="Calibri"/>
        <family val="2"/>
        <scheme val="minor"/>
      </rPr>
      <t>Kelompok Bawah</t>
    </r>
    <r>
      <rPr>
        <sz val="11"/>
        <color theme="1"/>
        <rFont val="Calibri"/>
        <family val="2"/>
        <charset val="1"/>
        <scheme val="minor"/>
      </rPr>
      <t xml:space="preserve"> (27 % Siswa dari Nilai yang terendah)</t>
    </r>
  </si>
  <si>
    <t>Mengidentifikasi penggunaan kalimat yang tepat dalam menanyakan opini secara informal</t>
  </si>
  <si>
    <t>Mengidentifikasi penggunaan kalimat yang tepat dalam menanyakan opini secara formal</t>
  </si>
  <si>
    <t>Mengidentifikasi penggunaan kalimat yang tepat dalam memberikan sebuah opini informal</t>
  </si>
  <si>
    <t>Memahami penggunaan expression : Giving opinion secara informal</t>
  </si>
  <si>
    <t>Memahami penggunaan expression : Giving opinion secara formal</t>
  </si>
  <si>
    <t>Mengidentifikasi penggunaan kalimat yang tepat dalam memberikan sebuah opini formal</t>
  </si>
  <si>
    <t>Memahami penggunaan expression : Agreement dan Disagreement</t>
  </si>
  <si>
    <t>Mengidentifikasi perbedaan agreement dan disagreement</t>
  </si>
  <si>
    <t>Memahami perbedaan kalimat yang digunakan pada setiap jenis expression pada Giving and asking for opinion</t>
  </si>
  <si>
    <t>Mengidentifikasi jenis expression yang digunakan</t>
  </si>
  <si>
    <t xml:space="preserve">Agreement </t>
  </si>
  <si>
    <t>Giving and asking for opinion in general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</si>
</sst>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quot;Lulus&quot;;&quot;&quot;;&quot;Tidak Lulus&quot;;&quot;&quot;"/>
  </numFmts>
  <fonts count="33" x14ac:knownFonts="1">
    <font>
      <sz val="11"/>
      <color theme="1"/>
      <name val="Calibri"/>
      <family val="2"/>
      <charset val="1"/>
      <scheme val="minor"/>
    </font>
    <font>
      <sz val="11"/>
      <color theme="1"/>
      <name val="Calibri"/>
      <family val="2"/>
      <scheme val="minor"/>
    </font>
    <font>
      <b/>
      <sz val="10"/>
      <name val="Arial"/>
      <family val="2"/>
    </font>
    <font>
      <b/>
      <sz val="18"/>
      <name val="Arial"/>
      <family val="2"/>
    </font>
    <font>
      <sz val="12"/>
      <name val="Arial"/>
      <family val="2"/>
    </font>
    <font>
      <sz val="10"/>
      <name val="Arial"/>
      <family val="2"/>
    </font>
    <font>
      <b/>
      <sz val="11"/>
      <name val="Arial"/>
      <family val="2"/>
    </font>
    <font>
      <b/>
      <sz val="16"/>
      <color theme="1"/>
      <name val="Calibri"/>
      <family val="2"/>
      <scheme val="minor"/>
    </font>
    <font>
      <b/>
      <sz val="18"/>
      <color theme="1"/>
      <name val="Calibri"/>
      <family val="2"/>
      <scheme val="minor"/>
    </font>
    <font>
      <b/>
      <sz val="11"/>
      <color theme="1"/>
      <name val="Calibri"/>
      <family val="2"/>
      <scheme val="minor"/>
    </font>
    <font>
      <b/>
      <sz val="18"/>
      <color theme="1"/>
      <name val="Arial"/>
      <family val="2"/>
    </font>
    <font>
      <sz val="10"/>
      <color indexed="8"/>
      <name val="Arial"/>
      <family val="2"/>
    </font>
    <font>
      <b/>
      <sz val="20"/>
      <color theme="1"/>
      <name val="Calibri"/>
      <family val="2"/>
      <scheme val="minor"/>
    </font>
    <font>
      <b/>
      <sz val="22"/>
      <color theme="1"/>
      <name val="Calibri"/>
      <family val="2"/>
      <scheme val="minor"/>
    </font>
    <font>
      <b/>
      <sz val="24"/>
      <color theme="1"/>
      <name val="Calibri"/>
      <family val="2"/>
      <scheme val="minor"/>
    </font>
    <font>
      <b/>
      <sz val="26"/>
      <color theme="1"/>
      <name val="Calibri"/>
      <family val="2"/>
      <scheme val="minor"/>
    </font>
    <font>
      <b/>
      <sz val="14"/>
      <color theme="1"/>
      <name val="Calibri"/>
      <family val="2"/>
      <scheme val="minor"/>
    </font>
    <font>
      <sz val="12"/>
      <color rgb="FF000000"/>
      <name val="Calibri"/>
      <family val="2"/>
      <scheme val="minor"/>
    </font>
    <font>
      <sz val="12"/>
      <color theme="1"/>
      <name val="Calibri"/>
      <family val="2"/>
      <scheme val="minor"/>
    </font>
    <font>
      <sz val="11"/>
      <name val="Calibri"/>
      <family val="2"/>
      <charset val="1"/>
      <scheme val="minor"/>
    </font>
    <font>
      <sz val="11"/>
      <color theme="0"/>
      <name val="Calibri"/>
      <family val="2"/>
      <scheme val="minor"/>
    </font>
    <font>
      <sz val="12"/>
      <color rgb="FFFF0000"/>
      <name val="Calibri"/>
      <family val="2"/>
      <scheme val="minor"/>
    </font>
    <font>
      <b/>
      <sz val="12"/>
      <name val="Calibri"/>
      <family val="2"/>
      <scheme val="minor"/>
    </font>
    <font>
      <b/>
      <sz val="18"/>
      <color rgb="FF7030A0"/>
      <name val="Calibri"/>
      <family val="2"/>
      <scheme val="minor"/>
    </font>
    <font>
      <b/>
      <i/>
      <sz val="11"/>
      <color theme="1"/>
      <name val="Calibri"/>
      <family val="2"/>
      <scheme val="minor"/>
    </font>
    <font>
      <sz val="10"/>
      <color theme="1"/>
      <name val="Arial Narrow"/>
      <family val="2"/>
    </font>
    <font>
      <i/>
      <sz val="10"/>
      <color theme="1"/>
      <name val="Arial Narrow"/>
      <family val="2"/>
    </font>
    <font>
      <sz val="10"/>
      <color indexed="8"/>
      <name val="Arial Narrow"/>
      <family val="2"/>
    </font>
    <font>
      <sz val="10"/>
      <name val="Arial Narrow"/>
      <family val="2"/>
    </font>
    <font>
      <sz val="11"/>
      <color theme="1"/>
      <name val="Arial Narrow"/>
      <family val="2"/>
    </font>
    <font>
      <sz val="11"/>
      <name val="Arial Narrow"/>
      <family val="2"/>
    </font>
    <font>
      <b/>
      <sz val="11"/>
      <name val="Arial Narrow"/>
      <family val="2"/>
    </font>
    <font>
      <b/>
      <sz val="14"/>
      <color theme="1"/>
      <name val="Arial Narrow"/>
      <family val="2"/>
    </font>
  </fonts>
  <fills count="13">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
      <patternFill patternType="solid">
        <fgColor theme="1" tint="4.9989318521683403E-2"/>
        <bgColor indexed="64"/>
      </patternFill>
    </fill>
    <fill>
      <patternFill patternType="solid">
        <fgColor rgb="FFFFFFFF"/>
        <bgColor indexed="64"/>
      </patternFill>
    </fill>
    <fill>
      <patternFill patternType="solid">
        <fgColor theme="4" tint="0.39997558519241921"/>
        <bgColor indexed="64"/>
      </patternFill>
    </fill>
    <fill>
      <patternFill patternType="solid">
        <fgColor rgb="FF00B050"/>
        <bgColor indexed="64"/>
      </patternFill>
    </fill>
    <fill>
      <patternFill patternType="solid">
        <fgColor theme="1"/>
        <bgColor indexed="64"/>
      </patternFill>
    </fill>
  </fills>
  <borders count="19">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right style="thin">
        <color indexed="64"/>
      </right>
      <top/>
      <bottom/>
      <diagonal/>
    </border>
    <border>
      <left/>
      <right/>
      <top style="thin">
        <color indexed="64"/>
      </top>
      <bottom style="thin">
        <color indexed="64"/>
      </bottom>
      <diagonal/>
    </border>
  </borders>
  <cellStyleXfs count="2">
    <xf numFmtId="0" fontId="0" fillId="0" borderId="0"/>
    <xf numFmtId="0" fontId="5" fillId="0" borderId="0"/>
  </cellStyleXfs>
  <cellXfs count="190">
    <xf numFmtId="0" fontId="0" fillId="0" borderId="0" xfId="0"/>
    <xf numFmtId="0" fontId="4" fillId="3" borderId="0" xfId="0" applyFont="1" applyFill="1" applyAlignment="1" applyProtection="1">
      <alignment horizontal="left" vertical="center"/>
    </xf>
    <xf numFmtId="0" fontId="0" fillId="3" borderId="5" xfId="0" applyFill="1" applyBorder="1" applyAlignment="1" applyProtection="1">
      <alignment vertical="center"/>
    </xf>
    <xf numFmtId="0" fontId="6" fillId="4" borderId="2" xfId="0" applyFont="1" applyFill="1" applyBorder="1" applyAlignment="1" applyProtection="1">
      <alignment horizontal="left" vertical="center" wrapText="1"/>
    </xf>
    <xf numFmtId="0" fontId="0" fillId="0" borderId="0" xfId="0" applyAlignment="1"/>
    <xf numFmtId="0" fontId="9" fillId="5" borderId="14" xfId="0" applyFont="1" applyFill="1" applyBorder="1"/>
    <xf numFmtId="0" fontId="9" fillId="5" borderId="9" xfId="0" applyFont="1" applyFill="1" applyBorder="1" applyAlignment="1"/>
    <xf numFmtId="0" fontId="3" fillId="3" borderId="0" xfId="0" applyFont="1" applyFill="1" applyAlignment="1" applyProtection="1">
      <alignment vertical="center"/>
    </xf>
    <xf numFmtId="0" fontId="0" fillId="0" borderId="2" xfId="0" applyBorder="1" applyAlignment="1">
      <alignment horizontal="center"/>
    </xf>
    <xf numFmtId="0" fontId="0" fillId="0" borderId="2" xfId="0" applyBorder="1" applyAlignment="1">
      <alignment horizontal="center" vertical="center"/>
    </xf>
    <xf numFmtId="49" fontId="11" fillId="3" borderId="0" xfId="0" applyNumberFormat="1" applyFont="1" applyFill="1" applyBorder="1" applyAlignment="1" applyProtection="1">
      <alignment horizontal="left" vertical="top" wrapText="1"/>
      <protection locked="0"/>
    </xf>
    <xf numFmtId="0" fontId="0" fillId="0" borderId="2" xfId="0" applyBorder="1" applyAlignment="1">
      <alignment vertical="center" wrapText="1"/>
    </xf>
    <xf numFmtId="0" fontId="0" fillId="0" borderId="2" xfId="0" applyBorder="1" applyAlignment="1">
      <alignment horizontal="center" vertical="center" wrapText="1"/>
    </xf>
    <xf numFmtId="0" fontId="0" fillId="0" borderId="0" xfId="0" applyAlignment="1">
      <alignment horizontal="center"/>
    </xf>
    <xf numFmtId="0" fontId="0" fillId="0" borderId="0" xfId="0" applyBorder="1"/>
    <xf numFmtId="0" fontId="0" fillId="0" borderId="9" xfId="0" applyBorder="1" applyAlignment="1">
      <alignment horizontal="center"/>
    </xf>
    <xf numFmtId="0" fontId="0" fillId="0" borderId="9" xfId="0" applyBorder="1"/>
    <xf numFmtId="0" fontId="0" fillId="0" borderId="17" xfId="0" applyBorder="1"/>
    <xf numFmtId="0" fontId="0" fillId="0" borderId="10" xfId="0" applyBorder="1"/>
    <xf numFmtId="0" fontId="0" fillId="0" borderId="16" xfId="0" applyBorder="1"/>
    <xf numFmtId="0" fontId="0" fillId="0" borderId="13" xfId="0" applyBorder="1"/>
    <xf numFmtId="0" fontId="12" fillId="0" borderId="0" xfId="0" applyFont="1"/>
    <xf numFmtId="0" fontId="0" fillId="0" borderId="0" xfId="0" applyAlignment="1">
      <alignment horizontal="left"/>
    </xf>
    <xf numFmtId="0" fontId="0" fillId="0" borderId="2" xfId="0" applyBorder="1" applyAlignment="1">
      <alignment horizontal="center" vertical="center" wrapText="1"/>
    </xf>
    <xf numFmtId="0" fontId="0" fillId="7" borderId="2" xfId="0" applyFill="1" applyBorder="1" applyAlignment="1">
      <alignment horizontal="center" vertical="center"/>
    </xf>
    <xf numFmtId="0" fontId="16" fillId="0" borderId="2" xfId="0" applyFont="1" applyBorder="1" applyAlignment="1">
      <alignment horizontal="center" vertical="center"/>
    </xf>
    <xf numFmtId="0" fontId="0" fillId="0" borderId="2" xfId="0" applyBorder="1" applyAlignment="1">
      <alignment horizontal="left"/>
    </xf>
    <xf numFmtId="0" fontId="17" fillId="0" borderId="0" xfId="0" applyFont="1" applyAlignment="1">
      <alignment horizontal="left" indent="2"/>
    </xf>
    <xf numFmtId="0" fontId="0" fillId="7" borderId="2" xfId="0" applyFill="1" applyBorder="1" applyAlignment="1">
      <alignment horizontal="center"/>
    </xf>
    <xf numFmtId="0" fontId="18" fillId="0" borderId="2" xfId="0" applyFont="1" applyBorder="1" applyAlignment="1">
      <alignment vertical="center" wrapText="1"/>
    </xf>
    <xf numFmtId="0" fontId="18" fillId="0" borderId="2" xfId="0" applyFont="1" applyBorder="1" applyAlignment="1">
      <alignment horizontal="left" vertical="center" wrapText="1"/>
    </xf>
    <xf numFmtId="0" fontId="17" fillId="0" borderId="2" xfId="0" applyFont="1" applyBorder="1" applyAlignment="1">
      <alignment vertical="center" wrapText="1"/>
    </xf>
    <xf numFmtId="0" fontId="18" fillId="0" borderId="2" xfId="0" applyFont="1" applyBorder="1" applyAlignment="1">
      <alignment horizontal="left" vertical="center" wrapText="1" indent="1"/>
    </xf>
    <xf numFmtId="0" fontId="18" fillId="0" borderId="2" xfId="0" applyFont="1" applyBorder="1" applyAlignment="1">
      <alignment horizontal="center" vertical="center"/>
    </xf>
    <xf numFmtId="0" fontId="18" fillId="0" borderId="2" xfId="0" applyFont="1" applyBorder="1" applyAlignment="1">
      <alignment horizontal="center" vertical="center" wrapText="1"/>
    </xf>
    <xf numFmtId="0" fontId="18" fillId="0" borderId="2" xfId="0" applyFont="1" applyBorder="1" applyAlignment="1">
      <alignment horizontal="left" vertical="center"/>
    </xf>
    <xf numFmtId="0" fontId="18" fillId="0" borderId="2" xfId="0" applyFont="1" applyBorder="1"/>
    <xf numFmtId="0" fontId="18" fillId="0" borderId="2" xfId="0" applyFont="1" applyBorder="1" applyAlignment="1">
      <alignment horizontal="left"/>
    </xf>
    <xf numFmtId="0" fontId="0" fillId="0" borderId="0" xfId="0" applyAlignment="1">
      <alignment horizontal="left"/>
    </xf>
    <xf numFmtId="0" fontId="17" fillId="9" borderId="2" xfId="0" applyFont="1" applyFill="1" applyBorder="1" applyAlignment="1">
      <alignment horizontal="left" indent="1"/>
    </xf>
    <xf numFmtId="0" fontId="21" fillId="9" borderId="2" xfId="0" applyFont="1" applyFill="1" applyBorder="1" applyAlignment="1">
      <alignment horizontal="left" indent="1"/>
    </xf>
    <xf numFmtId="0" fontId="0" fillId="0" borderId="2" xfId="0" applyBorder="1"/>
    <xf numFmtId="0" fontId="0" fillId="0" borderId="0" xfId="0" applyAlignment="1">
      <alignment horizontal="center"/>
    </xf>
    <xf numFmtId="0" fontId="0" fillId="3" borderId="0" xfId="0" applyFill="1"/>
    <xf numFmtId="0" fontId="22" fillId="3" borderId="2" xfId="0" applyFont="1" applyFill="1" applyBorder="1" applyAlignment="1" applyProtection="1">
      <alignment horizontal="center"/>
      <protection hidden="1"/>
    </xf>
    <xf numFmtId="0" fontId="0" fillId="0" borderId="2" xfId="0" applyBorder="1" applyAlignment="1">
      <alignment horizontal="center"/>
    </xf>
    <xf numFmtId="49" fontId="9" fillId="0" borderId="2" xfId="0" applyNumberFormat="1" applyFont="1" applyBorder="1" applyAlignment="1">
      <alignment horizontal="center" vertical="center"/>
    </xf>
    <xf numFmtId="1" fontId="9" fillId="0" borderId="2" xfId="0" applyNumberFormat="1" applyFont="1" applyBorder="1" applyAlignment="1">
      <alignment horizontal="center" vertical="center"/>
    </xf>
    <xf numFmtId="0" fontId="9" fillId="0" borderId="2" xfId="0" applyFont="1" applyBorder="1" applyAlignment="1">
      <alignment horizontal="center" vertical="center"/>
    </xf>
    <xf numFmtId="0" fontId="0" fillId="3" borderId="2" xfId="0" applyFill="1" applyBorder="1" applyAlignment="1">
      <alignment horizontal="center" vertical="center" wrapText="1"/>
    </xf>
    <xf numFmtId="0" fontId="0" fillId="3" borderId="4" xfId="0" applyFill="1" applyBorder="1" applyAlignment="1">
      <alignment vertical="center" wrapText="1"/>
    </xf>
    <xf numFmtId="0" fontId="0" fillId="3" borderId="1" xfId="0" applyFill="1" applyBorder="1" applyAlignment="1">
      <alignment horizontal="center" vertical="center" wrapText="1"/>
    </xf>
    <xf numFmtId="0" fontId="0" fillId="0" borderId="0" xfId="0" applyAlignment="1">
      <alignment horizontal="center" vertical="center"/>
    </xf>
    <xf numFmtId="0" fontId="0" fillId="5" borderId="2" xfId="0" applyFill="1" applyBorder="1" applyAlignment="1">
      <alignment horizontal="center"/>
    </xf>
    <xf numFmtId="164" fontId="0" fillId="5" borderId="2" xfId="0" applyNumberFormat="1" applyFill="1" applyBorder="1" applyAlignment="1">
      <alignment horizontal="center"/>
    </xf>
    <xf numFmtId="0" fontId="9" fillId="5" borderId="2" xfId="0" applyFont="1" applyFill="1" applyBorder="1" applyAlignment="1">
      <alignment horizontal="center"/>
    </xf>
    <xf numFmtId="0" fontId="23" fillId="0" borderId="0" xfId="0" applyFont="1"/>
    <xf numFmtId="0" fontId="9" fillId="5" borderId="2" xfId="0" applyFont="1" applyFill="1" applyBorder="1" applyAlignment="1">
      <alignment horizontal="center" vertical="center" wrapText="1"/>
    </xf>
    <xf numFmtId="0" fontId="22" fillId="3" borderId="12" xfId="0" applyFont="1" applyFill="1" applyBorder="1" applyAlignment="1" applyProtection="1">
      <alignment horizontal="center"/>
      <protection hidden="1"/>
    </xf>
    <xf numFmtId="0" fontId="0" fillId="10" borderId="0" xfId="0" applyFill="1"/>
    <xf numFmtId="0" fontId="9" fillId="10" borderId="0" xfId="0" applyFont="1" applyFill="1"/>
    <xf numFmtId="0" fontId="0" fillId="10" borderId="0" xfId="0" quotePrefix="1" applyFill="1"/>
    <xf numFmtId="0" fontId="0" fillId="8" borderId="0" xfId="0" applyFill="1"/>
    <xf numFmtId="0" fontId="0" fillId="11" borderId="0" xfId="0" applyFill="1"/>
    <xf numFmtId="0" fontId="19" fillId="11" borderId="0" xfId="0" applyFont="1" applyFill="1"/>
    <xf numFmtId="0" fontId="0" fillId="11" borderId="0" xfId="0" applyFill="1" applyAlignment="1" applyProtection="1"/>
    <xf numFmtId="0" fontId="0" fillId="0" borderId="2" xfId="0" applyBorder="1" applyAlignment="1">
      <alignment horizontal="center"/>
    </xf>
    <xf numFmtId="0" fontId="9" fillId="5" borderId="2" xfId="0" applyFont="1" applyFill="1" applyBorder="1" applyAlignment="1">
      <alignment horizontal="center"/>
    </xf>
    <xf numFmtId="0" fontId="0" fillId="3" borderId="2" xfId="0" applyFill="1" applyBorder="1" applyAlignment="1">
      <alignment horizontal="center" vertical="center" wrapText="1"/>
    </xf>
    <xf numFmtId="0" fontId="0" fillId="0" borderId="2" xfId="0" applyBorder="1" applyAlignment="1">
      <alignment horizontal="center" vertical="center" wrapText="1"/>
    </xf>
    <xf numFmtId="49" fontId="27" fillId="3" borderId="2" xfId="0" applyNumberFormat="1" applyFont="1" applyFill="1" applyBorder="1" applyAlignment="1" applyProtection="1">
      <alignment horizontal="left" vertical="top" wrapText="1"/>
      <protection locked="0"/>
    </xf>
    <xf numFmtId="49" fontId="28" fillId="3" borderId="2" xfId="0" applyNumberFormat="1" applyFont="1" applyFill="1" applyBorder="1" applyAlignment="1" applyProtection="1">
      <alignment horizontal="left" vertical="top" wrapText="1"/>
      <protection locked="0"/>
    </xf>
    <xf numFmtId="0" fontId="29" fillId="0" borderId="2" xfId="0" applyFont="1" applyBorder="1" applyAlignment="1">
      <alignment horizontal="center" vertical="center" wrapText="1"/>
    </xf>
    <xf numFmtId="0" fontId="29" fillId="0" borderId="2" xfId="0" applyFont="1" applyBorder="1" applyAlignment="1">
      <alignment vertical="center" wrapText="1"/>
    </xf>
    <xf numFmtId="49" fontId="28" fillId="3" borderId="2" xfId="0" applyNumberFormat="1" applyFont="1" applyFill="1" applyBorder="1" applyAlignment="1" applyProtection="1">
      <alignment horizontal="left" vertical="center" wrapText="1"/>
      <protection locked="0"/>
    </xf>
    <xf numFmtId="49" fontId="28" fillId="3" borderId="2" xfId="0" applyNumberFormat="1" applyFont="1" applyFill="1" applyBorder="1" applyAlignment="1" applyProtection="1">
      <alignment horizontal="center" vertical="center" wrapText="1"/>
      <protection locked="0"/>
    </xf>
    <xf numFmtId="49" fontId="31" fillId="3" borderId="2" xfId="0" applyNumberFormat="1" applyFont="1" applyFill="1" applyBorder="1" applyAlignment="1" applyProtection="1">
      <alignment horizontal="center" vertical="center" wrapText="1"/>
      <protection locked="0"/>
    </xf>
    <xf numFmtId="1" fontId="28" fillId="3" borderId="2" xfId="1" applyNumberFormat="1" applyFont="1" applyFill="1" applyBorder="1" applyAlignment="1" applyProtection="1">
      <alignment horizontal="left" vertical="center" wrapText="1"/>
      <protection locked="0"/>
    </xf>
    <xf numFmtId="1" fontId="28" fillId="3" borderId="2" xfId="1" applyNumberFormat="1" applyFont="1" applyFill="1" applyBorder="1" applyAlignment="1" applyProtection="1">
      <alignment horizontal="center" vertical="center"/>
      <protection locked="0"/>
    </xf>
    <xf numFmtId="1" fontId="31" fillId="3" borderId="2" xfId="1" applyNumberFormat="1" applyFont="1" applyFill="1" applyBorder="1" applyAlignment="1" applyProtection="1">
      <alignment horizontal="center" vertical="center"/>
      <protection locked="0"/>
    </xf>
    <xf numFmtId="1" fontId="28" fillId="3" borderId="2" xfId="1" applyNumberFormat="1" applyFont="1" applyFill="1" applyBorder="1" applyAlignment="1" applyProtection="1">
      <alignment horizontal="center" vertical="center" wrapText="1"/>
      <protection locked="0"/>
    </xf>
    <xf numFmtId="0" fontId="32" fillId="0" borderId="2" xfId="0" applyFont="1" applyBorder="1" applyAlignment="1">
      <alignment horizontal="center" vertical="center"/>
    </xf>
    <xf numFmtId="0" fontId="1" fillId="0" borderId="0" xfId="0" applyFont="1"/>
    <xf numFmtId="0" fontId="0" fillId="0" borderId="2" xfId="0" applyBorder="1" applyAlignment="1">
      <alignment horizontal="center"/>
    </xf>
    <xf numFmtId="0" fontId="25" fillId="0" borderId="2" xfId="0" applyFont="1" applyBorder="1" applyAlignment="1">
      <alignment horizontal="center" vertical="center" wrapText="1"/>
    </xf>
    <xf numFmtId="0" fontId="25" fillId="0" borderId="2" xfId="0" applyFont="1" applyBorder="1" applyAlignment="1">
      <alignment vertical="center" wrapText="1"/>
    </xf>
    <xf numFmtId="0" fontId="30" fillId="0" borderId="2" xfId="0" applyFont="1" applyBorder="1" applyAlignment="1">
      <alignment horizontal="center" vertical="center"/>
    </xf>
    <xf numFmtId="0" fontId="24" fillId="0" borderId="0" xfId="0" applyFont="1" applyAlignment="1"/>
    <xf numFmtId="0" fontId="20" fillId="12" borderId="0" xfId="0" applyFont="1" applyFill="1" applyAlignment="1" applyProtection="1">
      <alignment horizontal="center" wrapText="1"/>
    </xf>
    <xf numFmtId="0" fontId="0" fillId="11" borderId="0" xfId="0" applyFill="1" applyAlignment="1" applyProtection="1">
      <alignment horizontal="center" vertical="top" wrapText="1"/>
    </xf>
    <xf numFmtId="0" fontId="0" fillId="11" borderId="0" xfId="0" applyFill="1" applyAlignment="1">
      <alignment horizontal="left"/>
    </xf>
    <xf numFmtId="0" fontId="0" fillId="11" borderId="0" xfId="0" applyFill="1" applyAlignment="1" applyProtection="1">
      <alignment horizontal="left"/>
      <protection locked="0"/>
    </xf>
    <xf numFmtId="0" fontId="9" fillId="11" borderId="0" xfId="0" applyFont="1" applyFill="1" applyAlignment="1">
      <alignment horizontal="center" vertical="center" wrapText="1"/>
    </xf>
    <xf numFmtId="0" fontId="19" fillId="11" borderId="0" xfId="0" applyFont="1" applyFill="1" applyAlignment="1" applyProtection="1">
      <alignment horizontal="left"/>
      <protection locked="0"/>
    </xf>
    <xf numFmtId="0" fontId="2" fillId="2" borderId="2" xfId="0" applyFont="1" applyFill="1" applyBorder="1" applyAlignment="1" applyProtection="1">
      <alignment horizontal="center" vertical="center" wrapText="1"/>
    </xf>
    <xf numFmtId="0" fontId="2" fillId="2" borderId="2" xfId="0" applyFont="1" applyFill="1" applyBorder="1" applyAlignment="1" applyProtection="1">
      <alignment vertical="center"/>
    </xf>
    <xf numFmtId="0" fontId="2" fillId="2" borderId="2" xfId="1" applyFont="1" applyFill="1" applyBorder="1" applyAlignment="1" applyProtection="1">
      <alignment horizontal="center" vertical="center"/>
    </xf>
    <xf numFmtId="0" fontId="5" fillId="2" borderId="2" xfId="0" applyFont="1" applyFill="1" applyBorder="1" applyAlignment="1" applyProtection="1">
      <alignment horizontal="center" vertical="center"/>
    </xf>
    <xf numFmtId="0" fontId="0" fillId="2" borderId="2" xfId="0" applyFill="1" applyBorder="1" applyAlignment="1" applyProtection="1">
      <alignment horizontal="center" vertical="center"/>
    </xf>
    <xf numFmtId="0" fontId="2" fillId="2" borderId="2" xfId="0" applyFont="1" applyFill="1" applyBorder="1" applyAlignment="1" applyProtection="1">
      <alignment horizontal="center" vertical="center"/>
    </xf>
    <xf numFmtId="0" fontId="14" fillId="0" borderId="0" xfId="0" applyFont="1" applyAlignment="1">
      <alignment horizontal="left"/>
    </xf>
    <xf numFmtId="0" fontId="2" fillId="2" borderId="1" xfId="0" applyFont="1" applyFill="1" applyBorder="1" applyAlignment="1" applyProtection="1">
      <alignment horizontal="center" vertical="center" wrapText="1"/>
    </xf>
    <xf numFmtId="0" fontId="2" fillId="2" borderId="3" xfId="0" applyFont="1" applyFill="1" applyBorder="1" applyAlignment="1" applyProtection="1">
      <alignment vertical="center"/>
    </xf>
    <xf numFmtId="0" fontId="2" fillId="2" borderId="4" xfId="0" applyFont="1" applyFill="1" applyBorder="1" applyAlignment="1" applyProtection="1">
      <alignment vertical="center"/>
    </xf>
    <xf numFmtId="0" fontId="15" fillId="0" borderId="0" xfId="0" applyFont="1" applyAlignment="1">
      <alignment horizontal="left"/>
    </xf>
    <xf numFmtId="0" fontId="0" fillId="0" borderId="0" xfId="0" applyAlignment="1">
      <alignment horizontal="left"/>
    </xf>
    <xf numFmtId="0" fontId="0" fillId="0" borderId="8" xfId="0" applyBorder="1" applyAlignment="1">
      <alignment horizontal="center" vertical="center" wrapText="1"/>
    </xf>
    <xf numFmtId="0" fontId="0" fillId="0" borderId="11" xfId="0" applyBorder="1" applyAlignment="1">
      <alignment horizontal="center" vertical="center" wrapText="1"/>
    </xf>
    <xf numFmtId="0" fontId="0" fillId="0" borderId="15" xfId="0" applyBorder="1" applyAlignment="1">
      <alignment horizontal="center" vertical="center" wrapText="1"/>
    </xf>
    <xf numFmtId="0" fontId="0" fillId="0" borderId="9" xfId="0" applyBorder="1" applyAlignment="1">
      <alignment horizontal="center" vertical="center" wrapText="1"/>
    </xf>
    <xf numFmtId="0" fontId="0" fillId="0" borderId="0" xfId="0" applyBorder="1" applyAlignment="1">
      <alignment horizontal="center" vertical="center" wrapText="1"/>
    </xf>
    <xf numFmtId="0" fontId="0" fillId="0" borderId="17" xfId="0" applyBorder="1" applyAlignment="1">
      <alignment horizontal="center" vertical="center" wrapText="1"/>
    </xf>
    <xf numFmtId="0" fontId="0" fillId="0" borderId="8" xfId="0" applyBorder="1" applyAlignment="1">
      <alignment horizontal="center" vertical="center"/>
    </xf>
    <xf numFmtId="0" fontId="0" fillId="0" borderId="15" xfId="0" applyBorder="1" applyAlignment="1">
      <alignment horizontal="center" vertical="center"/>
    </xf>
    <xf numFmtId="0" fontId="0" fillId="0" borderId="9" xfId="0" applyBorder="1" applyAlignment="1">
      <alignment horizontal="center" vertical="center"/>
    </xf>
    <xf numFmtId="0" fontId="0" fillId="0" borderId="17" xfId="0" applyBorder="1" applyAlignment="1">
      <alignment horizontal="center" vertical="center"/>
    </xf>
    <xf numFmtId="0" fontId="0" fillId="0" borderId="10" xfId="0" applyBorder="1" applyAlignment="1">
      <alignment horizontal="center" vertical="center"/>
    </xf>
    <xf numFmtId="0" fontId="0" fillId="0" borderId="13" xfId="0" applyBorder="1" applyAlignment="1">
      <alignment horizontal="center" vertical="center"/>
    </xf>
    <xf numFmtId="0" fontId="9" fillId="6" borderId="14" xfId="0" applyFont="1" applyFill="1" applyBorder="1" applyAlignment="1">
      <alignment horizontal="center"/>
    </xf>
    <xf numFmtId="0" fontId="9" fillId="6" borderId="18" xfId="0" applyFont="1" applyFill="1" applyBorder="1" applyAlignment="1">
      <alignment horizontal="center"/>
    </xf>
    <xf numFmtId="0" fontId="9" fillId="6" borderId="12" xfId="0" applyFont="1" applyFill="1" applyBorder="1" applyAlignment="1">
      <alignment horizontal="center"/>
    </xf>
    <xf numFmtId="0" fontId="0" fillId="0" borderId="10" xfId="0" applyBorder="1" applyAlignment="1">
      <alignment horizontal="center" vertical="center" wrapText="1"/>
    </xf>
    <xf numFmtId="0" fontId="0" fillId="0" borderId="16" xfId="0" applyBorder="1" applyAlignment="1">
      <alignment horizontal="center" vertical="center" wrapText="1"/>
    </xf>
    <xf numFmtId="0" fontId="0" fillId="0" borderId="13" xfId="0" applyBorder="1" applyAlignment="1">
      <alignment horizontal="center" vertical="center" wrapText="1"/>
    </xf>
    <xf numFmtId="0" fontId="9" fillId="6" borderId="2" xfId="0" applyFont="1" applyFill="1" applyBorder="1" applyAlignment="1">
      <alignment horizontal="center" vertical="center"/>
    </xf>
    <xf numFmtId="0" fontId="9" fillId="6" borderId="14" xfId="0" applyFont="1" applyFill="1" applyBorder="1" applyAlignment="1">
      <alignment horizontal="center" vertical="center"/>
    </xf>
    <xf numFmtId="0" fontId="0" fillId="0" borderId="0" xfId="0" applyBorder="1" applyAlignment="1">
      <alignment horizontal="center"/>
    </xf>
    <xf numFmtId="0" fontId="0" fillId="0" borderId="17" xfId="0" applyBorder="1" applyAlignment="1">
      <alignment horizontal="center"/>
    </xf>
    <xf numFmtId="0" fontId="12" fillId="0" borderId="0" xfId="0" applyFont="1" applyAlignment="1">
      <alignment horizontal="center"/>
    </xf>
    <xf numFmtId="0" fontId="13" fillId="0" borderId="0" xfId="0" applyFont="1" applyAlignment="1">
      <alignment horizontal="center"/>
    </xf>
    <xf numFmtId="0" fontId="9" fillId="6" borderId="2" xfId="0" applyFont="1" applyFill="1" applyBorder="1" applyAlignment="1">
      <alignment horizontal="center"/>
    </xf>
    <xf numFmtId="0" fontId="0" fillId="0" borderId="2" xfId="0" applyBorder="1" applyAlignment="1">
      <alignment horizontal="left"/>
    </xf>
    <xf numFmtId="0" fontId="9" fillId="6" borderId="8" xfId="0" applyFont="1" applyFill="1" applyBorder="1" applyAlignment="1">
      <alignment horizontal="center" vertical="center"/>
    </xf>
    <xf numFmtId="0" fontId="9" fillId="6" borderId="11" xfId="0" applyFont="1" applyFill="1" applyBorder="1" applyAlignment="1">
      <alignment horizontal="center" vertical="center"/>
    </xf>
    <xf numFmtId="0" fontId="9" fillId="6" borderId="10" xfId="0" applyFont="1" applyFill="1" applyBorder="1" applyAlignment="1">
      <alignment horizontal="center" vertical="center"/>
    </xf>
    <xf numFmtId="0" fontId="9" fillId="6" borderId="16" xfId="0" applyFont="1" applyFill="1" applyBorder="1" applyAlignment="1">
      <alignment horizontal="center" vertical="center"/>
    </xf>
    <xf numFmtId="0" fontId="7" fillId="6" borderId="2" xfId="0" applyFont="1" applyFill="1" applyBorder="1" applyAlignment="1">
      <alignment horizontal="center" vertical="center"/>
    </xf>
    <xf numFmtId="49" fontId="0" fillId="0" borderId="8" xfId="0" applyNumberFormat="1" applyBorder="1" applyAlignment="1">
      <alignment horizontal="center" vertical="center" wrapText="1"/>
    </xf>
    <xf numFmtId="1" fontId="0" fillId="0" borderId="0" xfId="0" applyNumberFormat="1" applyBorder="1" applyAlignment="1">
      <alignment horizontal="center"/>
    </xf>
    <xf numFmtId="0" fontId="0" fillId="0" borderId="11" xfId="0" applyBorder="1" applyAlignment="1">
      <alignment wrapText="1"/>
    </xf>
    <xf numFmtId="0" fontId="0" fillId="0" borderId="15" xfId="0" applyBorder="1" applyAlignment="1">
      <alignment wrapText="1"/>
    </xf>
    <xf numFmtId="0" fontId="0" fillId="0" borderId="9" xfId="0" applyBorder="1" applyAlignment="1">
      <alignment wrapText="1"/>
    </xf>
    <xf numFmtId="0" fontId="0" fillId="0" borderId="0" xfId="0" applyAlignment="1">
      <alignment wrapText="1"/>
    </xf>
    <xf numFmtId="0" fontId="0" fillId="0" borderId="17" xfId="0" applyBorder="1" applyAlignment="1">
      <alignment wrapText="1"/>
    </xf>
    <xf numFmtId="0" fontId="0" fillId="0" borderId="11" xfId="0" applyBorder="1" applyAlignment="1">
      <alignment horizontal="center" vertical="center"/>
    </xf>
    <xf numFmtId="0" fontId="0" fillId="0" borderId="0" xfId="0" applyBorder="1" applyAlignment="1">
      <alignment horizontal="center" vertical="center"/>
    </xf>
    <xf numFmtId="0" fontId="0" fillId="0" borderId="10" xfId="0" applyBorder="1" applyAlignment="1">
      <alignment wrapText="1"/>
    </xf>
    <xf numFmtId="0" fontId="0" fillId="0" borderId="16" xfId="0" applyBorder="1" applyAlignment="1">
      <alignment wrapText="1"/>
    </xf>
    <xf numFmtId="0" fontId="0" fillId="0" borderId="13" xfId="0" applyBorder="1" applyAlignment="1">
      <alignment wrapText="1"/>
    </xf>
    <xf numFmtId="49" fontId="0" fillId="0" borderId="8" xfId="0" applyNumberFormat="1" applyBorder="1" applyAlignment="1">
      <alignment horizontal="center" vertical="center"/>
    </xf>
    <xf numFmtId="0" fontId="0" fillId="0" borderId="16" xfId="0" applyBorder="1" applyAlignment="1">
      <alignment horizontal="center" vertical="center"/>
    </xf>
    <xf numFmtId="0" fontId="8" fillId="5" borderId="8" xfId="0" applyFont="1" applyFill="1" applyBorder="1" applyAlignment="1">
      <alignment horizontal="center" vertical="center"/>
    </xf>
    <xf numFmtId="0" fontId="8" fillId="5" borderId="11" xfId="0" applyFont="1" applyFill="1" applyBorder="1" applyAlignment="1">
      <alignment horizontal="center" vertical="center"/>
    </xf>
    <xf numFmtId="0" fontId="8" fillId="5" borderId="15" xfId="0" applyFont="1" applyFill="1" applyBorder="1" applyAlignment="1">
      <alignment horizontal="center" vertical="center"/>
    </xf>
    <xf numFmtId="0" fontId="8" fillId="5" borderId="10" xfId="0" applyFont="1" applyFill="1" applyBorder="1" applyAlignment="1">
      <alignment horizontal="center" vertical="center"/>
    </xf>
    <xf numFmtId="0" fontId="8" fillId="5" borderId="16" xfId="0" applyFont="1" applyFill="1" applyBorder="1" applyAlignment="1">
      <alignment horizontal="center" vertical="center"/>
    </xf>
    <xf numFmtId="0" fontId="8" fillId="5" borderId="13" xfId="0" applyFont="1" applyFill="1" applyBorder="1" applyAlignment="1">
      <alignment horizontal="center" vertical="center"/>
    </xf>
    <xf numFmtId="0" fontId="0" fillId="0" borderId="2" xfId="0" applyBorder="1" applyAlignment="1">
      <alignment horizontal="center" vertical="center" wrapText="1"/>
    </xf>
    <xf numFmtId="0" fontId="0" fillId="3" borderId="6" xfId="0" applyFill="1" applyBorder="1" applyAlignment="1" applyProtection="1">
      <alignment horizontal="center" vertical="top"/>
    </xf>
    <xf numFmtId="0" fontId="0" fillId="3" borderId="7" xfId="0" applyFill="1" applyBorder="1" applyAlignment="1" applyProtection="1">
      <alignment horizontal="center" vertical="top"/>
    </xf>
    <xf numFmtId="0" fontId="0" fillId="0" borderId="1"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10" fillId="5" borderId="12" xfId="0" applyFont="1" applyFill="1" applyBorder="1" applyAlignment="1">
      <alignment horizontal="center" vertical="center"/>
    </xf>
    <xf numFmtId="0" fontId="10" fillId="5" borderId="2" xfId="0" applyFont="1" applyFill="1" applyBorder="1" applyAlignment="1">
      <alignment horizontal="center" vertical="center"/>
    </xf>
    <xf numFmtId="0" fontId="0" fillId="5" borderId="13" xfId="0" applyFill="1" applyBorder="1" applyAlignment="1">
      <alignment horizontal="center" vertical="center"/>
    </xf>
    <xf numFmtId="0" fontId="0" fillId="5" borderId="12" xfId="0" applyFill="1" applyBorder="1" applyAlignment="1">
      <alignment horizontal="center" vertical="center"/>
    </xf>
    <xf numFmtId="0" fontId="3" fillId="3" borderId="0" xfId="0" applyFont="1" applyFill="1" applyAlignment="1" applyProtection="1">
      <alignment horizontal="center" vertical="center"/>
    </xf>
    <xf numFmtId="0" fontId="0" fillId="0" borderId="1" xfId="0" applyBorder="1" applyAlignment="1">
      <alignment horizontal="center" wrapText="1"/>
    </xf>
    <xf numFmtId="0" fontId="0" fillId="0" borderId="3" xfId="0" applyBorder="1" applyAlignment="1">
      <alignment horizontal="center" wrapText="1"/>
    </xf>
    <xf numFmtId="0" fontId="0" fillId="0" borderId="4" xfId="0" applyBorder="1" applyAlignment="1">
      <alignment horizontal="center" wrapText="1"/>
    </xf>
    <xf numFmtId="49" fontId="0" fillId="0" borderId="1" xfId="0" applyNumberFormat="1" applyBorder="1" applyAlignment="1">
      <alignment horizontal="center" vertical="center" wrapText="1"/>
    </xf>
    <xf numFmtId="0" fontId="0" fillId="3" borderId="1" xfId="0" applyFill="1" applyBorder="1" applyAlignment="1">
      <alignment horizontal="center" vertical="center" wrapText="1"/>
    </xf>
    <xf numFmtId="0" fontId="0" fillId="3" borderId="3" xfId="0" applyFill="1" applyBorder="1" applyAlignment="1">
      <alignment horizontal="center" vertical="center" wrapText="1"/>
    </xf>
    <xf numFmtId="0" fontId="0" fillId="3" borderId="4" xfId="0" applyFill="1" applyBorder="1" applyAlignment="1">
      <alignment horizontal="center" vertical="center" wrapText="1"/>
    </xf>
    <xf numFmtId="0" fontId="22" fillId="3" borderId="8" xfId="0" applyFont="1" applyFill="1" applyBorder="1" applyAlignment="1" applyProtection="1">
      <alignment horizontal="center" vertical="center"/>
      <protection hidden="1"/>
    </xf>
    <xf numFmtId="0" fontId="22" fillId="3" borderId="11" xfId="0" applyFont="1" applyFill="1" applyBorder="1" applyAlignment="1" applyProtection="1">
      <alignment horizontal="center" vertical="center"/>
      <protection hidden="1"/>
    </xf>
    <xf numFmtId="0" fontId="22" fillId="3" borderId="15" xfId="0" applyFont="1" applyFill="1" applyBorder="1" applyAlignment="1" applyProtection="1">
      <alignment horizontal="center" vertical="center"/>
      <protection hidden="1"/>
    </xf>
    <xf numFmtId="0" fontId="22" fillId="3" borderId="10" xfId="0" applyFont="1" applyFill="1" applyBorder="1" applyAlignment="1" applyProtection="1">
      <alignment horizontal="center" vertical="center"/>
      <protection hidden="1"/>
    </xf>
    <xf numFmtId="0" fontId="22" fillId="3" borderId="16" xfId="0" applyFont="1" applyFill="1" applyBorder="1" applyAlignment="1" applyProtection="1">
      <alignment horizontal="center" vertical="center"/>
      <protection hidden="1"/>
    </xf>
    <xf numFmtId="0" fontId="22" fillId="3" borderId="13" xfId="0" applyFont="1" applyFill="1" applyBorder="1" applyAlignment="1" applyProtection="1">
      <alignment horizontal="center" vertical="center"/>
      <protection hidden="1"/>
    </xf>
    <xf numFmtId="0" fontId="0" fillId="0" borderId="2" xfId="0" applyBorder="1" applyAlignment="1">
      <alignment horizontal="center"/>
    </xf>
    <xf numFmtId="0" fontId="0" fillId="0" borderId="16" xfId="0" applyBorder="1" applyAlignment="1">
      <alignment horizontal="left"/>
    </xf>
    <xf numFmtId="0" fontId="0" fillId="0" borderId="0" xfId="0" applyAlignment="1">
      <alignment horizontal="center"/>
    </xf>
    <xf numFmtId="0" fontId="22" fillId="3" borderId="2" xfId="0" applyFont="1" applyFill="1" applyBorder="1" applyAlignment="1" applyProtection="1">
      <alignment horizontal="center"/>
      <protection hidden="1"/>
    </xf>
    <xf numFmtId="0" fontId="0" fillId="3" borderId="2" xfId="0" applyFill="1" applyBorder="1" applyAlignment="1">
      <alignment horizontal="center" vertical="center" wrapText="1"/>
    </xf>
    <xf numFmtId="0" fontId="9" fillId="5" borderId="14" xfId="0" applyFont="1" applyFill="1" applyBorder="1" applyAlignment="1">
      <alignment horizontal="center"/>
    </xf>
    <xf numFmtId="0" fontId="9" fillId="5" borderId="18" xfId="0" applyFont="1" applyFill="1" applyBorder="1" applyAlignment="1">
      <alignment horizontal="center"/>
    </xf>
    <xf numFmtId="0" fontId="9" fillId="5" borderId="2" xfId="0" applyFont="1" applyFill="1" applyBorder="1" applyAlignment="1">
      <alignment horizontal="center"/>
    </xf>
    <xf numFmtId="0" fontId="9" fillId="5" borderId="2" xfId="0" applyFont="1" applyFill="1" applyBorder="1" applyAlignment="1">
      <alignment horizontal="center" vertical="center" wrapText="1"/>
    </xf>
  </cellXfs>
  <cellStyles count="2">
    <cellStyle name="Normal" xfId="0" builtinId="0"/>
    <cellStyle name="Normal_MASTERDKN2008" xfId="1"/>
  </cellStyles>
  <dxfs count="3">
    <dxf>
      <fill>
        <patternFill>
          <bgColor theme="6" tint="0.59996337778862885"/>
        </patternFill>
      </fill>
    </dxf>
    <dxf>
      <fill>
        <patternFill>
          <bgColor theme="6" tint="0.59996337778862885"/>
        </patternFill>
      </fill>
    </dxf>
    <dxf>
      <fill>
        <patternFill>
          <bgColor theme="6" tint="0.5999633777886288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hyperlink" Target="#Menu!A1"/></Relationships>
</file>

<file path=xl/drawings/_rels/drawing10.xml.rels><?xml version="1.0" encoding="UTF-8" standalone="yes"?>
<Relationships xmlns="http://schemas.openxmlformats.org/package/2006/relationships"><Relationship Id="rId1" Type="http://schemas.openxmlformats.org/officeDocument/2006/relationships/hyperlink" Target="#Menu!A1"/></Relationships>
</file>

<file path=xl/drawings/_rels/drawing2.xml.rels><?xml version="1.0" encoding="UTF-8" standalone="yes"?>
<Relationships xmlns="http://schemas.openxmlformats.org/package/2006/relationships"><Relationship Id="rId8" Type="http://schemas.openxmlformats.org/officeDocument/2006/relationships/hyperlink" Target="#WELCOME!A1"/><Relationship Id="rId13" Type="http://schemas.openxmlformats.org/officeDocument/2006/relationships/image" Target="../media/image3.jpeg"/><Relationship Id="rId3" Type="http://schemas.openxmlformats.org/officeDocument/2006/relationships/hyperlink" Target="#'Kisi-Kisi Essay'!A1"/><Relationship Id="rId7" Type="http://schemas.openxmlformats.org/officeDocument/2006/relationships/hyperlink" Target="#'ANALISIS BUTIR SOAL'!A1"/><Relationship Id="rId12" Type="http://schemas.openxmlformats.org/officeDocument/2006/relationships/hyperlink" Target="HTTP://BANGFAJARS.WORDPRESS.COM" TargetMode="External"/><Relationship Id="rId2" Type="http://schemas.openxmlformats.org/officeDocument/2006/relationships/hyperlink" Target="#'KARTU SOAL URAIAN'!A1"/><Relationship Id="rId1" Type="http://schemas.openxmlformats.org/officeDocument/2006/relationships/hyperlink" Target="#'Kisi-kisi URAIAN '!A1"/><Relationship Id="rId6" Type="http://schemas.openxmlformats.org/officeDocument/2006/relationships/hyperlink" Target="#'KARTU SOAL PG'!A1"/><Relationship Id="rId11" Type="http://schemas.openxmlformats.org/officeDocument/2006/relationships/image" Target="../media/image2.jpeg"/><Relationship Id="rId5" Type="http://schemas.openxmlformats.org/officeDocument/2006/relationships/hyperlink" Target="#'Kisi-kisi Data PG'!A1"/><Relationship Id="rId10" Type="http://schemas.openxmlformats.org/officeDocument/2006/relationships/hyperlink" Target="https://twitter.com/bang_fajar" TargetMode="External"/><Relationship Id="rId4" Type="http://schemas.openxmlformats.org/officeDocument/2006/relationships/hyperlink" Target="#'KARTU SOAL ESSAY'!A1"/><Relationship Id="rId9" Type="http://schemas.openxmlformats.org/officeDocument/2006/relationships/image" Target="../media/image1.png"/><Relationship Id="rId14" Type="http://schemas.openxmlformats.org/officeDocument/2006/relationships/hyperlink" Target="#'DATA NAMA SISWA'!A1"/></Relationships>
</file>

<file path=xl/drawings/_rels/drawing3.xml.rels><?xml version="1.0" encoding="UTF-8" standalone="yes"?>
<Relationships xmlns="http://schemas.openxmlformats.org/package/2006/relationships"><Relationship Id="rId1" Type="http://schemas.openxmlformats.org/officeDocument/2006/relationships/hyperlink" Target="#Menu!A1"/></Relationships>
</file>

<file path=xl/drawings/_rels/drawing4.xml.rels><?xml version="1.0" encoding="UTF-8" standalone="yes"?>
<Relationships xmlns="http://schemas.openxmlformats.org/package/2006/relationships"><Relationship Id="rId1" Type="http://schemas.openxmlformats.org/officeDocument/2006/relationships/hyperlink" Target="#Menu!A1"/></Relationships>
</file>

<file path=xl/drawings/_rels/drawing5.xml.rels><?xml version="1.0" encoding="UTF-8" standalone="yes"?>
<Relationships xmlns="http://schemas.openxmlformats.org/package/2006/relationships"><Relationship Id="rId1" Type="http://schemas.openxmlformats.org/officeDocument/2006/relationships/hyperlink" Target="#Menu!A1"/></Relationships>
</file>

<file path=xl/drawings/_rels/drawing6.xml.rels><?xml version="1.0" encoding="UTF-8" standalone="yes"?>
<Relationships xmlns="http://schemas.openxmlformats.org/package/2006/relationships"><Relationship Id="rId1" Type="http://schemas.openxmlformats.org/officeDocument/2006/relationships/hyperlink" Target="#Menu!A1"/></Relationships>
</file>

<file path=xl/drawings/_rels/drawing7.xml.rels><?xml version="1.0" encoding="UTF-8" standalone="yes"?>
<Relationships xmlns="http://schemas.openxmlformats.org/package/2006/relationships"><Relationship Id="rId1" Type="http://schemas.openxmlformats.org/officeDocument/2006/relationships/hyperlink" Target="#Menu!A1"/></Relationships>
</file>

<file path=xl/drawings/_rels/drawing8.xml.rels><?xml version="1.0" encoding="UTF-8" standalone="yes"?>
<Relationships xmlns="http://schemas.openxmlformats.org/package/2006/relationships"><Relationship Id="rId1" Type="http://schemas.openxmlformats.org/officeDocument/2006/relationships/hyperlink" Target="#Menu!A1"/></Relationships>
</file>

<file path=xl/drawings/_rels/drawing9.xml.rels><?xml version="1.0" encoding="UTF-8" standalone="yes"?>
<Relationships xmlns="http://schemas.openxmlformats.org/package/2006/relationships"><Relationship Id="rId1" Type="http://schemas.openxmlformats.org/officeDocument/2006/relationships/hyperlink" Target="#Menu!A1"/></Relationships>
</file>

<file path=xl/drawings/drawing1.xml><?xml version="1.0" encoding="utf-8"?>
<xdr:wsDr xmlns:xdr="http://schemas.openxmlformats.org/drawingml/2006/spreadsheetDrawing" xmlns:a="http://schemas.openxmlformats.org/drawingml/2006/main">
  <xdr:twoCellAnchor>
    <xdr:from>
      <xdr:col>1</xdr:col>
      <xdr:colOff>457200</xdr:colOff>
      <xdr:row>2</xdr:row>
      <xdr:rowOff>152400</xdr:rowOff>
    </xdr:from>
    <xdr:to>
      <xdr:col>18</xdr:col>
      <xdr:colOff>190500</xdr:colOff>
      <xdr:row>9</xdr:row>
      <xdr:rowOff>57150</xdr:rowOff>
    </xdr:to>
    <xdr:sp macro="" textlink="">
      <xdr:nvSpPr>
        <xdr:cNvPr id="2" name="Rectangle 1">
          <a:hlinkClick xmlns:r="http://schemas.openxmlformats.org/officeDocument/2006/relationships" r:id="rId1"/>
        </xdr:cNvPr>
        <xdr:cNvSpPr/>
      </xdr:nvSpPr>
      <xdr:spPr>
        <a:xfrm>
          <a:off x="1066800" y="533400"/>
          <a:ext cx="10096500" cy="1238250"/>
        </a:xfrm>
        <a:prstGeom prst="rect">
          <a:avLst/>
        </a:prstGeom>
      </xdr:spPr>
      <xdr:style>
        <a:lnRef idx="0">
          <a:schemeClr val="accent2"/>
        </a:lnRef>
        <a:fillRef idx="3">
          <a:schemeClr val="accent2"/>
        </a:fillRef>
        <a:effectRef idx="3">
          <a:schemeClr val="accent2"/>
        </a:effectRef>
        <a:fontRef idx="minor">
          <a:schemeClr val="lt1"/>
        </a:fontRef>
      </xdr:style>
      <xdr:txBody>
        <a:bodyPr rtlCol="0" anchor="ctr"/>
        <a:lstStyle/>
        <a:p>
          <a:pPr algn="ctr"/>
          <a:r>
            <a:rPr lang="id-ID" sz="2800" b="1">
              <a:solidFill>
                <a:srgbClr val="FFFF00"/>
              </a:solidFill>
            </a:rPr>
            <a:t>SELAMAT DATANG DI APLIKASI PEMBUATAN </a:t>
          </a:r>
          <a:r>
            <a:rPr lang="id-ID" sz="2800" b="1" baseline="0">
              <a:solidFill>
                <a:srgbClr val="FFFF00"/>
              </a:solidFill>
            </a:rPr>
            <a:t> KISI-KISI SOAL, </a:t>
          </a:r>
          <a:r>
            <a:rPr lang="id-ID" sz="2800" b="1">
              <a:solidFill>
                <a:srgbClr val="FFFF00"/>
              </a:solidFill>
            </a:rPr>
            <a:t>KARTU SOAL DAN ANALISIS BUTIR</a:t>
          </a:r>
          <a:r>
            <a:rPr lang="id-ID" sz="2800" b="1" baseline="0">
              <a:solidFill>
                <a:srgbClr val="FFFF00"/>
              </a:solidFill>
            </a:rPr>
            <a:t> SOAL  PILIHAN GANDA</a:t>
          </a:r>
          <a:r>
            <a:rPr lang="id-ID" sz="2800" b="1">
              <a:solidFill>
                <a:srgbClr val="FFFF00"/>
              </a:solidFill>
            </a:rPr>
            <a:t> </a:t>
          </a:r>
        </a:p>
      </xdr:txBody>
    </xdr:sp>
    <xdr:clientData/>
  </xdr:twoCellAnchor>
  <xdr:twoCellAnchor>
    <xdr:from>
      <xdr:col>7</xdr:col>
      <xdr:colOff>133350</xdr:colOff>
      <xdr:row>10</xdr:row>
      <xdr:rowOff>104775</xdr:rowOff>
    </xdr:from>
    <xdr:to>
      <xdr:col>12</xdr:col>
      <xdr:colOff>171450</xdr:colOff>
      <xdr:row>13</xdr:row>
      <xdr:rowOff>38100</xdr:rowOff>
    </xdr:to>
    <xdr:sp macro="" textlink="">
      <xdr:nvSpPr>
        <xdr:cNvPr id="3" name="Rectangle 2">
          <a:hlinkClick xmlns:r="http://schemas.openxmlformats.org/officeDocument/2006/relationships" r:id="rId1"/>
        </xdr:cNvPr>
        <xdr:cNvSpPr/>
      </xdr:nvSpPr>
      <xdr:spPr>
        <a:xfrm>
          <a:off x="4400550" y="2009775"/>
          <a:ext cx="3086100" cy="504825"/>
        </a:xfrm>
        <a:prstGeom prst="rect">
          <a:avLst/>
        </a:prstGeom>
      </xdr:spPr>
      <xdr:style>
        <a:lnRef idx="0">
          <a:schemeClr val="accent1"/>
        </a:lnRef>
        <a:fillRef idx="3">
          <a:schemeClr val="accent1"/>
        </a:fillRef>
        <a:effectRef idx="3">
          <a:schemeClr val="accent1"/>
        </a:effectRef>
        <a:fontRef idx="minor">
          <a:schemeClr val="lt1"/>
        </a:fontRef>
      </xdr:style>
      <xdr:txBody>
        <a:bodyPr rtlCol="0" anchor="ctr"/>
        <a:lstStyle/>
        <a:p>
          <a:pPr algn="ctr"/>
          <a:r>
            <a:rPr lang="id-ID" sz="2400" b="1">
              <a:latin typeface="+mn-lt"/>
            </a:rPr>
            <a:t>MASUK KE APLIKASI</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84667</xdr:colOff>
      <xdr:row>0</xdr:row>
      <xdr:rowOff>116417</xdr:rowOff>
    </xdr:from>
    <xdr:to>
      <xdr:col>2</xdr:col>
      <xdr:colOff>687917</xdr:colOff>
      <xdr:row>2</xdr:row>
      <xdr:rowOff>137583</xdr:rowOff>
    </xdr:to>
    <xdr:sp macro="" textlink="">
      <xdr:nvSpPr>
        <xdr:cNvPr id="2" name="Rectangle 1">
          <a:hlinkClick xmlns:r="http://schemas.openxmlformats.org/officeDocument/2006/relationships" r:id="rId1"/>
        </xdr:cNvPr>
        <xdr:cNvSpPr/>
      </xdr:nvSpPr>
      <xdr:spPr>
        <a:xfrm>
          <a:off x="698500" y="116417"/>
          <a:ext cx="941917" cy="40216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id-ID" sz="2000" b="1"/>
            <a:t>MENU</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9525</xdr:colOff>
      <xdr:row>4</xdr:row>
      <xdr:rowOff>180975</xdr:rowOff>
    </xdr:from>
    <xdr:to>
      <xdr:col>4</xdr:col>
      <xdr:colOff>333820</xdr:colOff>
      <xdr:row>7</xdr:row>
      <xdr:rowOff>123825</xdr:rowOff>
    </xdr:to>
    <xdr:sp macro="" textlink="">
      <xdr:nvSpPr>
        <xdr:cNvPr id="2" name="Rectangle 1">
          <a:hlinkClick xmlns:r="http://schemas.openxmlformats.org/officeDocument/2006/relationships" r:id="rId1"/>
        </xdr:cNvPr>
        <xdr:cNvSpPr/>
      </xdr:nvSpPr>
      <xdr:spPr>
        <a:xfrm>
          <a:off x="619303" y="1008849"/>
          <a:ext cx="2153629" cy="517020"/>
        </a:xfrm>
        <a:prstGeom prst="rect">
          <a:avLst/>
        </a:prstGeom>
        <a:ln/>
      </xdr:spPr>
      <xdr:style>
        <a:lnRef idx="0">
          <a:schemeClr val="dk1"/>
        </a:lnRef>
        <a:fillRef idx="3">
          <a:schemeClr val="dk1"/>
        </a:fillRef>
        <a:effectRef idx="3">
          <a:schemeClr val="dk1"/>
        </a:effectRef>
        <a:fontRef idx="minor">
          <a:schemeClr val="lt1"/>
        </a:fontRef>
      </xdr:style>
      <xdr:txBody>
        <a:bodyPr rtlCol="0" anchor="ctr"/>
        <a:lstStyle/>
        <a:p>
          <a:pPr algn="ctr"/>
          <a:r>
            <a:rPr lang="id-ID" sz="2800"/>
            <a:t>Data</a:t>
          </a:r>
          <a:r>
            <a:rPr lang="id-ID" sz="2800" baseline="0"/>
            <a:t> Uraian</a:t>
          </a:r>
          <a:endParaRPr lang="id-ID" sz="2800"/>
        </a:p>
      </xdr:txBody>
    </xdr:sp>
    <xdr:clientData/>
  </xdr:twoCellAnchor>
  <xdr:twoCellAnchor>
    <xdr:from>
      <xdr:col>4</xdr:col>
      <xdr:colOff>374501</xdr:colOff>
      <xdr:row>5</xdr:row>
      <xdr:rowOff>624</xdr:rowOff>
    </xdr:from>
    <xdr:to>
      <xdr:col>8</xdr:col>
      <xdr:colOff>126673</xdr:colOff>
      <xdr:row>7</xdr:row>
      <xdr:rowOff>120176</xdr:rowOff>
    </xdr:to>
    <xdr:sp macro="" textlink="">
      <xdr:nvSpPr>
        <xdr:cNvPr id="3" name="Rectangle 2">
          <a:hlinkClick xmlns:r="http://schemas.openxmlformats.org/officeDocument/2006/relationships" r:id="rId2"/>
        </xdr:cNvPr>
        <xdr:cNvSpPr/>
      </xdr:nvSpPr>
      <xdr:spPr>
        <a:xfrm>
          <a:off x="2813613" y="1019888"/>
          <a:ext cx="2191284" cy="502332"/>
        </a:xfrm>
        <a:prstGeom prst="rect">
          <a:avLst/>
        </a:prstGeom>
        <a:ln/>
      </xdr:spPr>
      <xdr:style>
        <a:lnRef idx="0">
          <a:schemeClr val="accent2"/>
        </a:lnRef>
        <a:fillRef idx="3">
          <a:schemeClr val="accent2"/>
        </a:fillRef>
        <a:effectRef idx="3">
          <a:schemeClr val="accent2"/>
        </a:effectRef>
        <a:fontRef idx="minor">
          <a:schemeClr val="lt1"/>
        </a:fontRef>
      </xdr:style>
      <xdr:txBody>
        <a:bodyPr rtlCol="0" anchor="ctr"/>
        <a:lstStyle/>
        <a:p>
          <a:pPr algn="ctr"/>
          <a:r>
            <a:rPr lang="id-ID" sz="2000"/>
            <a:t>Kartu soal Uraian</a:t>
          </a:r>
        </a:p>
      </xdr:txBody>
    </xdr:sp>
    <xdr:clientData/>
  </xdr:twoCellAnchor>
  <xdr:twoCellAnchor>
    <xdr:from>
      <xdr:col>0</xdr:col>
      <xdr:colOff>605003</xdr:colOff>
      <xdr:row>7</xdr:row>
      <xdr:rowOff>188529</xdr:rowOff>
    </xdr:from>
    <xdr:to>
      <xdr:col>4</xdr:col>
      <xdr:colOff>315312</xdr:colOff>
      <xdr:row>10</xdr:row>
      <xdr:rowOff>98534</xdr:rowOff>
    </xdr:to>
    <xdr:sp macro="" textlink="">
      <xdr:nvSpPr>
        <xdr:cNvPr id="4" name="Rectangle 3">
          <a:hlinkClick xmlns:r="http://schemas.openxmlformats.org/officeDocument/2006/relationships" r:id="rId3"/>
        </xdr:cNvPr>
        <xdr:cNvSpPr/>
      </xdr:nvSpPr>
      <xdr:spPr>
        <a:xfrm>
          <a:off x="605003" y="1594288"/>
          <a:ext cx="2153964" cy="481505"/>
        </a:xfrm>
        <a:prstGeom prst="rect">
          <a:avLst/>
        </a:prstGeom>
        <a:ln/>
      </xdr:spPr>
      <xdr:style>
        <a:lnRef idx="0">
          <a:schemeClr val="accent5"/>
        </a:lnRef>
        <a:fillRef idx="3">
          <a:schemeClr val="accent5"/>
        </a:fillRef>
        <a:effectRef idx="3">
          <a:schemeClr val="accent5"/>
        </a:effectRef>
        <a:fontRef idx="minor">
          <a:schemeClr val="lt1"/>
        </a:fontRef>
      </xdr:style>
      <xdr:txBody>
        <a:bodyPr rtlCol="0" anchor="ctr"/>
        <a:lstStyle/>
        <a:p>
          <a:pPr algn="ctr"/>
          <a:r>
            <a:rPr lang="id-ID" sz="3200"/>
            <a:t>Data Essay</a:t>
          </a:r>
        </a:p>
      </xdr:txBody>
    </xdr:sp>
    <xdr:clientData/>
  </xdr:twoCellAnchor>
  <xdr:twoCellAnchor>
    <xdr:from>
      <xdr:col>4</xdr:col>
      <xdr:colOff>370819</xdr:colOff>
      <xdr:row>8</xdr:row>
      <xdr:rowOff>1</xdr:rowOff>
    </xdr:from>
    <xdr:to>
      <xdr:col>8</xdr:col>
      <xdr:colOff>121855</xdr:colOff>
      <xdr:row>10</xdr:row>
      <xdr:rowOff>91965</xdr:rowOff>
    </xdr:to>
    <xdr:sp macro="" textlink="">
      <xdr:nvSpPr>
        <xdr:cNvPr id="5" name="Rectangle 4">
          <a:hlinkClick xmlns:r="http://schemas.openxmlformats.org/officeDocument/2006/relationships" r:id="rId4"/>
        </xdr:cNvPr>
        <xdr:cNvSpPr/>
      </xdr:nvSpPr>
      <xdr:spPr>
        <a:xfrm>
          <a:off x="2814474" y="1596260"/>
          <a:ext cx="2194691" cy="472964"/>
        </a:xfrm>
        <a:prstGeom prst="rect">
          <a:avLst/>
        </a:prstGeom>
        <a:ln/>
      </xdr:spPr>
      <xdr:style>
        <a:lnRef idx="0">
          <a:schemeClr val="accent4"/>
        </a:lnRef>
        <a:fillRef idx="3">
          <a:schemeClr val="accent4"/>
        </a:fillRef>
        <a:effectRef idx="3">
          <a:schemeClr val="accent4"/>
        </a:effectRef>
        <a:fontRef idx="minor">
          <a:schemeClr val="lt1"/>
        </a:fontRef>
      </xdr:style>
      <xdr:txBody>
        <a:bodyPr rtlCol="0" anchor="ctr"/>
        <a:lstStyle/>
        <a:p>
          <a:pPr algn="ctr"/>
          <a:r>
            <a:rPr lang="id-ID" sz="2000"/>
            <a:t>Kartu Soal Essay</a:t>
          </a:r>
        </a:p>
      </xdr:txBody>
    </xdr:sp>
    <xdr:clientData/>
  </xdr:twoCellAnchor>
  <xdr:twoCellAnchor>
    <xdr:from>
      <xdr:col>1</xdr:col>
      <xdr:colOff>9525</xdr:colOff>
      <xdr:row>2</xdr:row>
      <xdr:rowOff>9525</xdr:rowOff>
    </xdr:from>
    <xdr:to>
      <xdr:col>4</xdr:col>
      <xdr:colOff>333375</xdr:colOff>
      <xdr:row>4</xdr:row>
      <xdr:rowOff>123825</xdr:rowOff>
    </xdr:to>
    <xdr:sp macro="" textlink="">
      <xdr:nvSpPr>
        <xdr:cNvPr id="6" name="Rectangle 5">
          <a:hlinkClick xmlns:r="http://schemas.openxmlformats.org/officeDocument/2006/relationships" r:id="rId5"/>
        </xdr:cNvPr>
        <xdr:cNvSpPr/>
      </xdr:nvSpPr>
      <xdr:spPr>
        <a:xfrm>
          <a:off x="619125" y="333375"/>
          <a:ext cx="2152650" cy="619125"/>
        </a:xfrm>
        <a:prstGeom prst="rect">
          <a:avLst/>
        </a:prstGeom>
        <a:ln/>
      </xdr:spPr>
      <xdr:style>
        <a:lnRef idx="0">
          <a:schemeClr val="accent1"/>
        </a:lnRef>
        <a:fillRef idx="3">
          <a:schemeClr val="accent1"/>
        </a:fillRef>
        <a:effectRef idx="3">
          <a:schemeClr val="accent1"/>
        </a:effectRef>
        <a:fontRef idx="minor">
          <a:schemeClr val="lt1"/>
        </a:fontRef>
      </xdr:style>
      <xdr:txBody>
        <a:bodyPr rtlCol="0" anchor="ctr"/>
        <a:lstStyle/>
        <a:p>
          <a:pPr algn="ctr"/>
          <a:r>
            <a:rPr lang="id-ID" sz="2000"/>
            <a:t>Data</a:t>
          </a:r>
          <a:r>
            <a:rPr lang="id-ID" sz="2000" baseline="0"/>
            <a:t> Pilihan Ganda</a:t>
          </a:r>
          <a:endParaRPr lang="id-ID" sz="2000"/>
        </a:p>
      </xdr:txBody>
    </xdr:sp>
    <xdr:clientData/>
  </xdr:twoCellAnchor>
  <xdr:twoCellAnchor>
    <xdr:from>
      <xdr:col>4</xdr:col>
      <xdr:colOff>371475</xdr:colOff>
      <xdr:row>2</xdr:row>
      <xdr:rowOff>0</xdr:rowOff>
    </xdr:from>
    <xdr:to>
      <xdr:col>8</xdr:col>
      <xdr:colOff>114300</xdr:colOff>
      <xdr:row>4</xdr:row>
      <xdr:rowOff>123825</xdr:rowOff>
    </xdr:to>
    <xdr:sp macro="" textlink="">
      <xdr:nvSpPr>
        <xdr:cNvPr id="7" name="Rectangle 6">
          <a:hlinkClick xmlns:r="http://schemas.openxmlformats.org/officeDocument/2006/relationships" r:id="rId6"/>
        </xdr:cNvPr>
        <xdr:cNvSpPr/>
      </xdr:nvSpPr>
      <xdr:spPr>
        <a:xfrm>
          <a:off x="2809875" y="323850"/>
          <a:ext cx="2181225" cy="628650"/>
        </a:xfrm>
        <a:prstGeom prst="rect">
          <a:avLst/>
        </a:prstGeom>
        <a:ln/>
      </xdr:spPr>
      <xdr:style>
        <a:lnRef idx="0">
          <a:schemeClr val="accent3"/>
        </a:lnRef>
        <a:fillRef idx="3">
          <a:schemeClr val="accent3"/>
        </a:fillRef>
        <a:effectRef idx="3">
          <a:schemeClr val="accent3"/>
        </a:effectRef>
        <a:fontRef idx="minor">
          <a:schemeClr val="lt1"/>
        </a:fontRef>
      </xdr:style>
      <xdr:txBody>
        <a:bodyPr rtlCol="0" anchor="ctr"/>
        <a:lstStyle/>
        <a:p>
          <a:pPr algn="ctr"/>
          <a:r>
            <a:rPr lang="id-ID" sz="2800"/>
            <a:t>Kartu soal </a:t>
          </a:r>
          <a:r>
            <a:rPr lang="id-ID" sz="2800" baseline="0"/>
            <a:t>PG</a:t>
          </a:r>
          <a:endParaRPr lang="id-ID" sz="2800"/>
        </a:p>
      </xdr:txBody>
    </xdr:sp>
    <xdr:clientData/>
  </xdr:twoCellAnchor>
  <xdr:twoCellAnchor>
    <xdr:from>
      <xdr:col>8</xdr:col>
      <xdr:colOff>530915</xdr:colOff>
      <xdr:row>10</xdr:row>
      <xdr:rowOff>28547</xdr:rowOff>
    </xdr:from>
    <xdr:to>
      <xdr:col>16</xdr:col>
      <xdr:colOff>147204</xdr:colOff>
      <xdr:row>14</xdr:row>
      <xdr:rowOff>173182</xdr:rowOff>
    </xdr:to>
    <xdr:sp macro="" textlink="">
      <xdr:nvSpPr>
        <xdr:cNvPr id="8" name="Rectangle 7"/>
        <xdr:cNvSpPr/>
      </xdr:nvSpPr>
      <xdr:spPr>
        <a:xfrm>
          <a:off x="5380006" y="1994161"/>
          <a:ext cx="4075721" cy="906635"/>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id-ID" sz="1100"/>
            <a:t>Cara pengisian:</a:t>
          </a:r>
        </a:p>
        <a:p>
          <a:pPr algn="ctr"/>
          <a:r>
            <a:rPr lang="id-ID" sz="1100"/>
            <a:t>Isilah semua data pada kisi-kisi pilihan ganda , Uraian dan Essay</a:t>
          </a:r>
        </a:p>
        <a:p>
          <a:pPr algn="ctr"/>
          <a:r>
            <a:rPr lang="id-ID" sz="1100"/>
            <a:t>jika sudah terisi maka secara otomatis</a:t>
          </a:r>
        </a:p>
        <a:p>
          <a:pPr algn="ctr"/>
          <a:r>
            <a:rPr lang="id-ID" sz="1100"/>
            <a:t>kartu soal PG, Uraian dan Essay akan terisi</a:t>
          </a:r>
        </a:p>
        <a:p>
          <a:pPr algn="ctr"/>
          <a:r>
            <a:rPr lang="id-ID" sz="1100"/>
            <a:t>demikian terima kasih </a:t>
          </a:r>
        </a:p>
      </xdr:txBody>
    </xdr:sp>
    <xdr:clientData/>
  </xdr:twoCellAnchor>
  <xdr:twoCellAnchor>
    <xdr:from>
      <xdr:col>0</xdr:col>
      <xdr:colOff>604345</xdr:colOff>
      <xdr:row>11</xdr:row>
      <xdr:rowOff>6569</xdr:rowOff>
    </xdr:from>
    <xdr:to>
      <xdr:col>8</xdr:col>
      <xdr:colOff>118242</xdr:colOff>
      <xdr:row>14</xdr:row>
      <xdr:rowOff>203638</xdr:rowOff>
    </xdr:to>
    <xdr:sp macro="" textlink="">
      <xdr:nvSpPr>
        <xdr:cNvPr id="9" name="Rectangle 8">
          <a:hlinkClick xmlns:r="http://schemas.openxmlformats.org/officeDocument/2006/relationships" r:id="rId7"/>
        </xdr:cNvPr>
        <xdr:cNvSpPr/>
      </xdr:nvSpPr>
      <xdr:spPr>
        <a:xfrm>
          <a:off x="604345" y="2174328"/>
          <a:ext cx="4401207" cy="768569"/>
        </a:xfrm>
        <a:prstGeom prst="rect">
          <a:avLst/>
        </a:prstGeom>
      </xdr:spPr>
      <xdr:style>
        <a:lnRef idx="0">
          <a:schemeClr val="accent6"/>
        </a:lnRef>
        <a:fillRef idx="3">
          <a:schemeClr val="accent6"/>
        </a:fillRef>
        <a:effectRef idx="3">
          <a:schemeClr val="accent6"/>
        </a:effectRef>
        <a:fontRef idx="minor">
          <a:schemeClr val="lt1"/>
        </a:fontRef>
      </xdr:style>
      <xdr:txBody>
        <a:bodyPr rtlCol="0" anchor="ctr"/>
        <a:lstStyle/>
        <a:p>
          <a:pPr algn="ctr"/>
          <a:r>
            <a:rPr lang="id-ID" sz="2400" b="1">
              <a:solidFill>
                <a:schemeClr val="tx1">
                  <a:lumMod val="95000"/>
                  <a:lumOff val="5000"/>
                </a:schemeClr>
              </a:solidFill>
            </a:rPr>
            <a:t>ANALISIS</a:t>
          </a:r>
          <a:r>
            <a:rPr lang="id-ID" sz="2400" b="1" baseline="0">
              <a:solidFill>
                <a:schemeClr val="tx1">
                  <a:lumMod val="95000"/>
                  <a:lumOff val="5000"/>
                </a:schemeClr>
              </a:solidFill>
            </a:rPr>
            <a:t> BUTIR SOAL </a:t>
          </a:r>
        </a:p>
        <a:p>
          <a:pPr algn="ctr"/>
          <a:r>
            <a:rPr lang="id-ID" sz="2400" b="1" baseline="0">
              <a:solidFill>
                <a:schemeClr val="tx1">
                  <a:lumMod val="95000"/>
                  <a:lumOff val="5000"/>
                </a:schemeClr>
              </a:solidFill>
            </a:rPr>
            <a:t>(KHUSUS PILIHAN GANDA)</a:t>
          </a:r>
          <a:endParaRPr lang="id-ID" sz="2400" b="1">
            <a:solidFill>
              <a:schemeClr val="tx1">
                <a:lumMod val="95000"/>
                <a:lumOff val="5000"/>
              </a:schemeClr>
            </a:solidFill>
          </a:endParaRPr>
        </a:p>
      </xdr:txBody>
    </xdr:sp>
    <xdr:clientData/>
  </xdr:twoCellAnchor>
  <xdr:twoCellAnchor editAs="oneCell">
    <xdr:from>
      <xdr:col>8</xdr:col>
      <xdr:colOff>551985</xdr:colOff>
      <xdr:row>15</xdr:row>
      <xdr:rowOff>39291</xdr:rowOff>
    </xdr:from>
    <xdr:to>
      <xdr:col>10</xdr:col>
      <xdr:colOff>506016</xdr:colOff>
      <xdr:row>17</xdr:row>
      <xdr:rowOff>31106</xdr:rowOff>
    </xdr:to>
    <xdr:pic>
      <xdr:nvPicPr>
        <xdr:cNvPr id="7173" name="Picture 5">
          <a:hlinkClick xmlns:r="http://schemas.openxmlformats.org/officeDocument/2006/relationships" r:id="rId8"/>
        </xdr:cNvPr>
        <xdr:cNvPicPr>
          <a:picLocks noChangeAspect="1" noChangeArrowheads="1"/>
        </xdr:cNvPicPr>
      </xdr:nvPicPr>
      <xdr:blipFill>
        <a:blip xmlns:r="http://schemas.openxmlformats.org/officeDocument/2006/relationships" r:embed="rId9" cstate="print"/>
        <a:srcRect/>
        <a:stretch>
          <a:fillRect/>
        </a:stretch>
      </xdr:blipFill>
      <xdr:spPr bwMode="auto">
        <a:xfrm>
          <a:off x="5409735" y="2980135"/>
          <a:ext cx="1239906" cy="1247924"/>
        </a:xfrm>
        <a:prstGeom prst="rect">
          <a:avLst/>
        </a:prstGeom>
        <a:noFill/>
        <a:ln w="1">
          <a:noFill/>
          <a:miter lim="800000"/>
          <a:headEnd/>
          <a:tailEnd type="none" w="med" len="med"/>
        </a:ln>
        <a:effectLst/>
      </xdr:spPr>
    </xdr:pic>
    <xdr:clientData/>
  </xdr:twoCellAnchor>
  <xdr:twoCellAnchor editAs="oneCell">
    <xdr:from>
      <xdr:col>10</xdr:col>
      <xdr:colOff>585338</xdr:colOff>
      <xdr:row>15</xdr:row>
      <xdr:rowOff>37701</xdr:rowOff>
    </xdr:from>
    <xdr:to>
      <xdr:col>13</xdr:col>
      <xdr:colOff>194798</xdr:colOff>
      <xdr:row>16</xdr:row>
      <xdr:rowOff>934641</xdr:rowOff>
    </xdr:to>
    <xdr:pic>
      <xdr:nvPicPr>
        <xdr:cNvPr id="7174" name="Picture 6" descr="https://pbs.twimg.com/profile_images/767879603977191425/29zfZY6I.jpg">
          <a:hlinkClick xmlns:r="http://schemas.openxmlformats.org/officeDocument/2006/relationships" r:id="rId10"/>
        </xdr:cNvPr>
        <xdr:cNvPicPr>
          <a:picLocks noChangeAspect="1" noChangeArrowheads="1"/>
        </xdr:cNvPicPr>
      </xdr:nvPicPr>
      <xdr:blipFill>
        <a:blip xmlns:r="http://schemas.openxmlformats.org/officeDocument/2006/relationships" r:embed="rId11" cstate="print"/>
        <a:srcRect/>
        <a:stretch>
          <a:fillRect/>
        </a:stretch>
      </xdr:blipFill>
      <xdr:spPr bwMode="auto">
        <a:xfrm>
          <a:off x="6728963" y="2978545"/>
          <a:ext cx="966773" cy="962424"/>
        </a:xfrm>
        <a:prstGeom prst="rect">
          <a:avLst/>
        </a:prstGeom>
        <a:noFill/>
      </xdr:spPr>
    </xdr:pic>
    <xdr:clientData/>
  </xdr:twoCellAnchor>
  <xdr:twoCellAnchor editAs="oneCell">
    <xdr:from>
      <xdr:col>13</xdr:col>
      <xdr:colOff>238918</xdr:colOff>
      <xdr:row>15</xdr:row>
      <xdr:rowOff>46544</xdr:rowOff>
    </xdr:from>
    <xdr:to>
      <xdr:col>16</xdr:col>
      <xdr:colOff>155159</xdr:colOff>
      <xdr:row>16</xdr:row>
      <xdr:rowOff>559594</xdr:rowOff>
    </xdr:to>
    <xdr:pic>
      <xdr:nvPicPr>
        <xdr:cNvPr id="7176" name="Picture 8" descr="http://www.uua.org/sites/live-new.uua.org/files/wordpress.jpg">
          <a:hlinkClick xmlns:r="http://schemas.openxmlformats.org/officeDocument/2006/relationships" r:id="rId12"/>
        </xdr:cNvPr>
        <xdr:cNvPicPr>
          <a:picLocks noChangeAspect="1" noChangeArrowheads="1"/>
        </xdr:cNvPicPr>
      </xdr:nvPicPr>
      <xdr:blipFill>
        <a:blip xmlns:r="http://schemas.openxmlformats.org/officeDocument/2006/relationships" r:embed="rId13" cstate="print"/>
        <a:srcRect/>
        <a:stretch>
          <a:fillRect/>
        </a:stretch>
      </xdr:blipFill>
      <xdr:spPr bwMode="auto">
        <a:xfrm>
          <a:off x="7739856" y="2987388"/>
          <a:ext cx="1737897" cy="578534"/>
        </a:xfrm>
        <a:prstGeom prst="rect">
          <a:avLst/>
        </a:prstGeom>
        <a:noFill/>
      </xdr:spPr>
    </xdr:pic>
    <xdr:clientData/>
  </xdr:twoCellAnchor>
  <xdr:twoCellAnchor>
    <xdr:from>
      <xdr:col>0</xdr:col>
      <xdr:colOff>76200</xdr:colOff>
      <xdr:row>2</xdr:row>
      <xdr:rowOff>19050</xdr:rowOff>
    </xdr:from>
    <xdr:to>
      <xdr:col>0</xdr:col>
      <xdr:colOff>561975</xdr:colOff>
      <xdr:row>10</xdr:row>
      <xdr:rowOff>114300</xdr:rowOff>
    </xdr:to>
    <xdr:sp macro="" textlink="">
      <xdr:nvSpPr>
        <xdr:cNvPr id="13" name="Rectangle 12">
          <a:hlinkClick xmlns:r="http://schemas.openxmlformats.org/officeDocument/2006/relationships" r:id="rId14"/>
        </xdr:cNvPr>
        <xdr:cNvSpPr/>
      </xdr:nvSpPr>
      <xdr:spPr>
        <a:xfrm>
          <a:off x="76200" y="342900"/>
          <a:ext cx="485775" cy="1743075"/>
        </a:xfrm>
        <a:prstGeom prst="rect">
          <a:avLst/>
        </a:prstGeom>
      </xdr:spPr>
      <xdr:style>
        <a:lnRef idx="0">
          <a:schemeClr val="accent2"/>
        </a:lnRef>
        <a:fillRef idx="3">
          <a:schemeClr val="accent2"/>
        </a:fillRef>
        <a:effectRef idx="3">
          <a:schemeClr val="accent2"/>
        </a:effectRef>
        <a:fontRef idx="minor">
          <a:schemeClr val="lt1"/>
        </a:fontRef>
      </xdr:style>
      <xdr:txBody>
        <a:bodyPr rtlCol="0" anchor="ctr"/>
        <a:lstStyle/>
        <a:p>
          <a:pPr algn="ctr"/>
          <a:r>
            <a:rPr lang="id-ID" sz="1000" b="1"/>
            <a:t>Data</a:t>
          </a:r>
          <a:r>
            <a:rPr lang="id-ID" sz="1000" b="1" baseline="0"/>
            <a:t> Siswa</a:t>
          </a:r>
          <a:endParaRPr lang="id-ID" sz="10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190500</xdr:colOff>
      <xdr:row>1</xdr:row>
      <xdr:rowOff>47625</xdr:rowOff>
    </xdr:from>
    <xdr:to>
      <xdr:col>2</xdr:col>
      <xdr:colOff>790575</xdr:colOff>
      <xdr:row>3</xdr:row>
      <xdr:rowOff>114300</xdr:rowOff>
    </xdr:to>
    <xdr:sp macro="" textlink="">
      <xdr:nvSpPr>
        <xdr:cNvPr id="2" name="Rectangle 1">
          <a:hlinkClick xmlns:r="http://schemas.openxmlformats.org/officeDocument/2006/relationships" r:id="rId1"/>
        </xdr:cNvPr>
        <xdr:cNvSpPr/>
      </xdr:nvSpPr>
      <xdr:spPr>
        <a:xfrm>
          <a:off x="800100" y="238125"/>
          <a:ext cx="942975" cy="447675"/>
        </a:xfrm>
        <a:prstGeom prst="rect">
          <a:avLst/>
        </a:prstGeom>
      </xdr:spPr>
      <xdr:style>
        <a:lnRef idx="1">
          <a:schemeClr val="accent4"/>
        </a:lnRef>
        <a:fillRef idx="3">
          <a:schemeClr val="accent4"/>
        </a:fillRef>
        <a:effectRef idx="2">
          <a:schemeClr val="accent4"/>
        </a:effectRef>
        <a:fontRef idx="minor">
          <a:schemeClr val="lt1"/>
        </a:fontRef>
      </xdr:style>
      <xdr:txBody>
        <a:bodyPr rtlCol="0" anchor="ctr"/>
        <a:lstStyle/>
        <a:p>
          <a:pPr algn="ctr"/>
          <a:r>
            <a:rPr lang="id-ID" sz="2000" b="1"/>
            <a:t>MENU</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152400</xdr:colOff>
      <xdr:row>1</xdr:row>
      <xdr:rowOff>66675</xdr:rowOff>
    </xdr:from>
    <xdr:to>
      <xdr:col>1</xdr:col>
      <xdr:colOff>390525</xdr:colOff>
      <xdr:row>4</xdr:row>
      <xdr:rowOff>38100</xdr:rowOff>
    </xdr:to>
    <xdr:sp macro="" textlink="">
      <xdr:nvSpPr>
        <xdr:cNvPr id="2" name="Rectangle 1">
          <a:hlinkClick xmlns:r="http://schemas.openxmlformats.org/officeDocument/2006/relationships" r:id="rId1"/>
        </xdr:cNvPr>
        <xdr:cNvSpPr/>
      </xdr:nvSpPr>
      <xdr:spPr>
        <a:xfrm>
          <a:off x="152400" y="257175"/>
          <a:ext cx="847725" cy="6858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id-ID" sz="2000" b="1"/>
            <a:t>Menu</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137583</xdr:colOff>
      <xdr:row>1</xdr:row>
      <xdr:rowOff>52917</xdr:rowOff>
    </xdr:from>
    <xdr:to>
      <xdr:col>1</xdr:col>
      <xdr:colOff>264584</xdr:colOff>
      <xdr:row>4</xdr:row>
      <xdr:rowOff>148167</xdr:rowOff>
    </xdr:to>
    <xdr:sp macro="" textlink="">
      <xdr:nvSpPr>
        <xdr:cNvPr id="2" name="Rectangle 1">
          <a:hlinkClick xmlns:r="http://schemas.openxmlformats.org/officeDocument/2006/relationships" r:id="rId1"/>
        </xdr:cNvPr>
        <xdr:cNvSpPr/>
      </xdr:nvSpPr>
      <xdr:spPr>
        <a:xfrm>
          <a:off x="137583" y="243417"/>
          <a:ext cx="740834" cy="6667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id-ID" sz="4800">
              <a:latin typeface="13_Fletcher" pitchFamily="2" charset="0"/>
            </a:rPr>
            <a:t>M</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57150</xdr:colOff>
      <xdr:row>0</xdr:row>
      <xdr:rowOff>66675</xdr:rowOff>
    </xdr:from>
    <xdr:to>
      <xdr:col>1</xdr:col>
      <xdr:colOff>19050</xdr:colOff>
      <xdr:row>2</xdr:row>
      <xdr:rowOff>123825</xdr:rowOff>
    </xdr:to>
    <xdr:sp macro="" textlink="">
      <xdr:nvSpPr>
        <xdr:cNvPr id="2" name="Rectangle 1">
          <a:hlinkClick xmlns:r="http://schemas.openxmlformats.org/officeDocument/2006/relationships" r:id="rId1"/>
        </xdr:cNvPr>
        <xdr:cNvSpPr/>
      </xdr:nvSpPr>
      <xdr:spPr>
        <a:xfrm>
          <a:off x="57150" y="66675"/>
          <a:ext cx="571500" cy="4381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id-ID" sz="3600">
              <a:latin typeface="13_Fletcher" pitchFamily="2" charset="0"/>
            </a:rPr>
            <a:t>M</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104775</xdr:colOff>
      <xdr:row>2</xdr:row>
      <xdr:rowOff>66675</xdr:rowOff>
    </xdr:from>
    <xdr:to>
      <xdr:col>13</xdr:col>
      <xdr:colOff>476250</xdr:colOff>
      <xdr:row>5</xdr:row>
      <xdr:rowOff>19050</xdr:rowOff>
    </xdr:to>
    <xdr:sp macro="" textlink="">
      <xdr:nvSpPr>
        <xdr:cNvPr id="2" name="Rectangle 1">
          <a:hlinkClick xmlns:r="http://schemas.openxmlformats.org/officeDocument/2006/relationships" r:id="rId1"/>
        </xdr:cNvPr>
        <xdr:cNvSpPr/>
      </xdr:nvSpPr>
      <xdr:spPr>
        <a:xfrm>
          <a:off x="6457950" y="447675"/>
          <a:ext cx="933450" cy="8382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id-ID" sz="2400"/>
            <a:t>Menu</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123825</xdr:colOff>
      <xdr:row>2</xdr:row>
      <xdr:rowOff>57150</xdr:rowOff>
    </xdr:from>
    <xdr:to>
      <xdr:col>6</xdr:col>
      <xdr:colOff>255059</xdr:colOff>
      <xdr:row>4</xdr:row>
      <xdr:rowOff>238125</xdr:rowOff>
    </xdr:to>
    <xdr:sp macro="" textlink="">
      <xdr:nvSpPr>
        <xdr:cNvPr id="2" name="Rectangle 1">
          <a:hlinkClick xmlns:r="http://schemas.openxmlformats.org/officeDocument/2006/relationships" r:id="rId1"/>
        </xdr:cNvPr>
        <xdr:cNvSpPr/>
      </xdr:nvSpPr>
      <xdr:spPr>
        <a:xfrm>
          <a:off x="8258175" y="438150"/>
          <a:ext cx="740834" cy="6667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id-ID" sz="4800">
              <a:latin typeface="13_Fletcher" pitchFamily="2" charset="0"/>
            </a:rPr>
            <a:t>M</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171450</xdr:colOff>
      <xdr:row>3</xdr:row>
      <xdr:rowOff>85725</xdr:rowOff>
    </xdr:from>
    <xdr:to>
      <xdr:col>1</xdr:col>
      <xdr:colOff>302684</xdr:colOff>
      <xdr:row>5</xdr:row>
      <xdr:rowOff>266700</xdr:rowOff>
    </xdr:to>
    <xdr:sp macro="" textlink="">
      <xdr:nvSpPr>
        <xdr:cNvPr id="2" name="Rectangle 1">
          <a:hlinkClick xmlns:r="http://schemas.openxmlformats.org/officeDocument/2006/relationships" r:id="rId1"/>
        </xdr:cNvPr>
        <xdr:cNvSpPr/>
      </xdr:nvSpPr>
      <xdr:spPr>
        <a:xfrm>
          <a:off x="171450" y="657225"/>
          <a:ext cx="740834" cy="6667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id-ID" sz="4800">
              <a:latin typeface="13_Fletcher" pitchFamily="2" charset="0"/>
            </a:rPr>
            <a:t>M</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
  <sheetViews>
    <sheetView workbookViewId="0">
      <selection activeCell="G1" sqref="G1"/>
    </sheetView>
  </sheetViews>
  <sheetFormatPr defaultRowHeight="15" x14ac:dyDescent="0.25"/>
  <cols>
    <col min="1" max="16384" width="9.140625" style="62"/>
  </cols>
  <sheetData/>
  <sheetProtection password="C9CF" sheet="1" objects="1" scenarios="1" selectLockedCell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AL163"/>
  <sheetViews>
    <sheetView zoomScale="90" zoomScaleNormal="90" workbookViewId="0">
      <selection activeCell="T1" sqref="T1"/>
    </sheetView>
  </sheetViews>
  <sheetFormatPr defaultRowHeight="15" x14ac:dyDescent="0.25"/>
  <cols>
    <col min="2" max="2" width="5.140625" style="13" customWidth="1"/>
    <col min="3" max="3" width="30" customWidth="1"/>
    <col min="4" max="33" width="4.7109375" customWidth="1"/>
    <col min="34" max="34" width="13.7109375" customWidth="1"/>
    <col min="35" max="35" width="8.28515625" customWidth="1"/>
    <col min="36" max="36" width="13.140625" customWidth="1"/>
    <col min="38" max="38" width="10.85546875" style="52" customWidth="1"/>
  </cols>
  <sheetData>
    <row r="1" spans="2:38" x14ac:dyDescent="0.25">
      <c r="B1" s="42"/>
    </row>
    <row r="2" spans="2:38" x14ac:dyDescent="0.25">
      <c r="B2" s="42"/>
    </row>
    <row r="4" spans="2:38" x14ac:dyDescent="0.25">
      <c r="B4" t="s">
        <v>50</v>
      </c>
      <c r="D4" t="s">
        <v>11</v>
      </c>
      <c r="E4" s="105" t="str">
        <f>Menu!M6</f>
        <v>B.INGGRIS</v>
      </c>
      <c r="F4" s="105"/>
      <c r="G4" s="105"/>
      <c r="H4" s="105"/>
      <c r="I4" s="105"/>
      <c r="J4" s="105"/>
      <c r="K4" s="105"/>
      <c r="L4" s="105"/>
      <c r="M4" s="105"/>
      <c r="N4" s="105"/>
      <c r="O4" s="105"/>
      <c r="Y4" s="183" t="s">
        <v>45</v>
      </c>
      <c r="Z4" s="183"/>
      <c r="AA4" s="183"/>
      <c r="AB4" s="183"/>
      <c r="AC4" s="183"/>
      <c r="AD4" s="183"/>
      <c r="AE4" s="183"/>
      <c r="AF4" s="183"/>
      <c r="AG4" s="183"/>
      <c r="AH4">
        <v>75</v>
      </c>
    </row>
    <row r="5" spans="2:38" x14ac:dyDescent="0.25">
      <c r="B5" t="s">
        <v>18</v>
      </c>
      <c r="D5" t="s">
        <v>11</v>
      </c>
      <c r="E5" s="105" t="str">
        <f>Menu!M5</f>
        <v>XFT</v>
      </c>
      <c r="F5" s="105"/>
      <c r="G5" s="105"/>
      <c r="H5" s="105"/>
      <c r="I5" s="105"/>
      <c r="J5" s="105"/>
      <c r="K5" s="105"/>
      <c r="L5" s="105"/>
      <c r="M5" s="105"/>
      <c r="N5" s="105"/>
      <c r="O5" s="105"/>
      <c r="Y5" s="183" t="s">
        <v>46</v>
      </c>
      <c r="Z5" s="183"/>
      <c r="AA5" s="183"/>
      <c r="AB5" s="183"/>
      <c r="AC5" s="183"/>
      <c r="AD5" s="183"/>
      <c r="AE5" s="183"/>
      <c r="AF5" s="183"/>
      <c r="AG5" s="183"/>
      <c r="AH5">
        <v>3.33</v>
      </c>
    </row>
    <row r="6" spans="2:38" x14ac:dyDescent="0.25">
      <c r="B6" s="105" t="s">
        <v>82</v>
      </c>
      <c r="C6" s="105"/>
      <c r="D6" t="s">
        <v>11</v>
      </c>
      <c r="E6" s="105">
        <f>Menu!M8</f>
        <v>30</v>
      </c>
      <c r="F6" s="105"/>
      <c r="G6" s="105"/>
      <c r="H6" s="105"/>
      <c r="I6" s="105"/>
      <c r="J6" s="105"/>
      <c r="K6" s="105"/>
      <c r="L6" s="105"/>
      <c r="M6" s="105"/>
      <c r="N6" s="105"/>
      <c r="O6" s="105"/>
      <c r="Y6" s="42"/>
      <c r="Z6" s="42"/>
      <c r="AA6" s="42"/>
      <c r="AB6" s="42"/>
      <c r="AC6" s="42"/>
      <c r="AD6" s="42"/>
      <c r="AE6" s="42"/>
      <c r="AF6" s="42"/>
      <c r="AG6" s="42"/>
    </row>
    <row r="7" spans="2:38" x14ac:dyDescent="0.25">
      <c r="B7"/>
      <c r="E7" s="38"/>
      <c r="F7" s="38"/>
      <c r="G7" s="38"/>
      <c r="H7" s="38"/>
      <c r="I7" s="38"/>
      <c r="J7" s="38"/>
      <c r="K7" s="38"/>
      <c r="L7" s="38"/>
      <c r="M7" s="38"/>
      <c r="N7" s="38"/>
      <c r="O7" s="38"/>
      <c r="Y7" s="42"/>
      <c r="Z7" s="42"/>
      <c r="AA7" s="42"/>
      <c r="AB7" s="42"/>
      <c r="AC7" s="42"/>
      <c r="AD7" s="42"/>
      <c r="AE7" s="42"/>
      <c r="AF7" s="42"/>
      <c r="AG7" s="42"/>
    </row>
    <row r="9" spans="2:38" x14ac:dyDescent="0.25">
      <c r="B9" s="181" t="s">
        <v>8</v>
      </c>
      <c r="C9" s="181"/>
      <c r="D9" s="46" t="str">
        <f>'Kisi-kisi Data PG'!O9</f>
        <v>A</v>
      </c>
      <c r="E9" s="46" t="str">
        <f>'Kisi-kisi Data PG'!O10</f>
        <v>B</v>
      </c>
      <c r="F9" s="46" t="str">
        <f>'Kisi-kisi Data PG'!O11</f>
        <v>D</v>
      </c>
      <c r="G9" s="47" t="str">
        <f>'Kisi-kisi Data PG'!O12</f>
        <v>B</v>
      </c>
      <c r="H9" s="47" t="str">
        <f>'Kisi-kisi Data PG'!O13</f>
        <v>A</v>
      </c>
      <c r="I9" s="47" t="str">
        <f>'Kisi-kisi Data PG'!O14</f>
        <v>B</v>
      </c>
      <c r="J9" s="47" t="str">
        <f>'Kisi-kisi Data PG'!O15</f>
        <v>B</v>
      </c>
      <c r="K9" s="47" t="str">
        <f>'Kisi-kisi Data PG'!O16</f>
        <v>D</v>
      </c>
      <c r="L9" s="47" t="str">
        <f>'Kisi-kisi Data PG'!O17</f>
        <v>C</v>
      </c>
      <c r="M9" s="47" t="str">
        <f>'Kisi-kisi Data PG'!O18</f>
        <v>A</v>
      </c>
      <c r="N9" s="47" t="str">
        <f>'Kisi-kisi Data PG'!O19</f>
        <v>C</v>
      </c>
      <c r="O9" s="47" t="str">
        <f>'Kisi-kisi Data PG'!O20</f>
        <v>C</v>
      </c>
      <c r="P9" s="47" t="str">
        <f>'Kisi-kisi Data PG'!O21</f>
        <v>A</v>
      </c>
      <c r="Q9" s="47" t="str">
        <f>'Kisi-kisi Data PG'!O22</f>
        <v>D</v>
      </c>
      <c r="R9" s="47" t="str">
        <f>'Kisi-kisi Data PG'!O23</f>
        <v>C</v>
      </c>
      <c r="S9" s="48" t="str">
        <f>'Kisi-kisi Data PG'!O24</f>
        <v>B</v>
      </c>
      <c r="T9" s="48" t="str">
        <f>'Kisi-kisi Data PG'!O25</f>
        <v>C</v>
      </c>
      <c r="U9" s="48" t="str">
        <f>'Kisi-kisi Data PG'!O26</f>
        <v>B</v>
      </c>
      <c r="V9" s="48" t="str">
        <f>'Kisi-kisi Data PG'!O28</f>
        <v>D</v>
      </c>
      <c r="W9" s="48" t="str">
        <f>'Kisi-kisi Data PG'!O28</f>
        <v>D</v>
      </c>
      <c r="X9" s="48" t="str">
        <f>'Kisi-kisi Data PG'!O29</f>
        <v>C</v>
      </c>
      <c r="Y9" s="48" t="str">
        <f>'Kisi-kisi Data PG'!O30</f>
        <v>A</v>
      </c>
      <c r="Z9" s="48" t="str">
        <f>'Kisi-kisi Data PG'!O31</f>
        <v>B</v>
      </c>
      <c r="AA9" s="48" t="str">
        <f>'Kisi-kisi Data PG'!O32</f>
        <v>B</v>
      </c>
      <c r="AB9" s="48" t="str">
        <f>'Kisi-kisi Data PG'!O33</f>
        <v>B</v>
      </c>
      <c r="AC9" s="48" t="str">
        <f>'Kisi-kisi Data PG'!O34</f>
        <v>B</v>
      </c>
      <c r="AD9" s="48" t="str">
        <f>'Kisi-kisi Data PG'!O35</f>
        <v>A</v>
      </c>
      <c r="AE9" s="48" t="str">
        <f>'Kisi-kisi Data PG'!O36</f>
        <v>D</v>
      </c>
      <c r="AF9" s="48" t="str">
        <f>'Kisi-kisi Data PG'!O37</f>
        <v>C</v>
      </c>
      <c r="AG9" s="48" t="str">
        <f>'Kisi-kisi Data PG'!O38</f>
        <v>A</v>
      </c>
      <c r="AH9" s="157" t="s">
        <v>43</v>
      </c>
      <c r="AI9" s="157" t="s">
        <v>42</v>
      </c>
      <c r="AJ9" s="157" t="s">
        <v>44</v>
      </c>
      <c r="AL9" s="157" t="s">
        <v>48</v>
      </c>
    </row>
    <row r="10" spans="2:38" s="43" customFormat="1" ht="15.75" x14ac:dyDescent="0.25">
      <c r="B10" s="185" t="s">
        <v>40</v>
      </c>
      <c r="C10" s="51" t="s">
        <v>41</v>
      </c>
      <c r="D10" s="184" t="s">
        <v>32</v>
      </c>
      <c r="E10" s="184"/>
      <c r="F10" s="184"/>
      <c r="G10" s="184"/>
      <c r="H10" s="184"/>
      <c r="I10" s="184"/>
      <c r="J10" s="184"/>
      <c r="K10" s="184"/>
      <c r="L10" s="184"/>
      <c r="M10" s="184"/>
      <c r="N10" s="184"/>
      <c r="O10" s="184"/>
      <c r="P10" s="184"/>
      <c r="Q10" s="184"/>
      <c r="R10" s="184"/>
      <c r="S10" s="184"/>
      <c r="T10" s="184"/>
      <c r="U10" s="184"/>
      <c r="V10" s="184"/>
      <c r="W10" s="184"/>
      <c r="X10" s="184"/>
      <c r="Y10" s="184"/>
      <c r="Z10" s="184"/>
      <c r="AA10" s="184"/>
      <c r="AB10" s="184"/>
      <c r="AC10" s="184"/>
      <c r="AD10" s="184"/>
      <c r="AE10" s="184"/>
      <c r="AF10" s="184"/>
      <c r="AG10" s="184"/>
      <c r="AH10" s="157"/>
      <c r="AI10" s="157"/>
      <c r="AJ10" s="157"/>
      <c r="AL10" s="157"/>
    </row>
    <row r="11" spans="2:38" s="43" customFormat="1" ht="15.75" x14ac:dyDescent="0.25">
      <c r="B11" s="185"/>
      <c r="C11" s="50"/>
      <c r="D11" s="44">
        <v>1</v>
      </c>
      <c r="E11" s="44">
        <v>2</v>
      </c>
      <c r="F11" s="44">
        <v>3</v>
      </c>
      <c r="G11" s="44">
        <v>4</v>
      </c>
      <c r="H11" s="44">
        <v>5</v>
      </c>
      <c r="I11" s="44">
        <v>6</v>
      </c>
      <c r="J11" s="44">
        <v>7</v>
      </c>
      <c r="K11" s="44">
        <v>8</v>
      </c>
      <c r="L11" s="44">
        <v>9</v>
      </c>
      <c r="M11" s="44">
        <v>10</v>
      </c>
      <c r="N11" s="44">
        <v>11</v>
      </c>
      <c r="O11" s="44">
        <v>12</v>
      </c>
      <c r="P11" s="44">
        <v>13</v>
      </c>
      <c r="Q11" s="44">
        <v>14</v>
      </c>
      <c r="R11" s="44">
        <v>15</v>
      </c>
      <c r="S11" s="44">
        <v>16</v>
      </c>
      <c r="T11" s="44">
        <v>17</v>
      </c>
      <c r="U11" s="44">
        <v>18</v>
      </c>
      <c r="V11" s="44">
        <v>19</v>
      </c>
      <c r="W11" s="44">
        <v>20</v>
      </c>
      <c r="X11" s="44">
        <v>21</v>
      </c>
      <c r="Y11" s="44">
        <v>22</v>
      </c>
      <c r="Z11" s="44">
        <v>23</v>
      </c>
      <c r="AA11" s="44">
        <v>24</v>
      </c>
      <c r="AB11" s="44">
        <v>25</v>
      </c>
      <c r="AC11" s="44">
        <v>26</v>
      </c>
      <c r="AD11" s="44">
        <v>27</v>
      </c>
      <c r="AE11" s="44">
        <v>28</v>
      </c>
      <c r="AF11" s="44">
        <v>29</v>
      </c>
      <c r="AG11" s="44">
        <v>30</v>
      </c>
      <c r="AH11" s="157"/>
      <c r="AI11" s="157"/>
      <c r="AJ11" s="157"/>
      <c r="AL11" s="157"/>
    </row>
    <row r="12" spans="2:38" x14ac:dyDescent="0.25">
      <c r="B12" s="8">
        <v>1</v>
      </c>
      <c r="C12" s="41" t="str">
        <f>'DATA NAMA SISWA'!C6</f>
        <v>S1</v>
      </c>
      <c r="D12" s="49" t="s">
        <v>24</v>
      </c>
      <c r="E12" s="49" t="s">
        <v>25</v>
      </c>
      <c r="F12" s="49" t="s">
        <v>27</v>
      </c>
      <c r="G12" s="68" t="s">
        <v>24</v>
      </c>
      <c r="H12" s="68" t="s">
        <v>25</v>
      </c>
      <c r="I12" s="68" t="s">
        <v>27</v>
      </c>
      <c r="J12" s="68" t="s">
        <v>24</v>
      </c>
      <c r="K12" s="68" t="s">
        <v>25</v>
      </c>
      <c r="L12" s="68" t="s">
        <v>27</v>
      </c>
      <c r="M12" s="68" t="s">
        <v>24</v>
      </c>
      <c r="N12" s="68" t="s">
        <v>25</v>
      </c>
      <c r="O12" s="68" t="s">
        <v>27</v>
      </c>
      <c r="P12" s="68" t="s">
        <v>24</v>
      </c>
      <c r="Q12" s="68" t="s">
        <v>25</v>
      </c>
      <c r="R12" s="68" t="s">
        <v>27</v>
      </c>
      <c r="S12" s="68" t="s">
        <v>24</v>
      </c>
      <c r="T12" s="68" t="s">
        <v>25</v>
      </c>
      <c r="U12" s="68" t="s">
        <v>27</v>
      </c>
      <c r="V12" s="68" t="s">
        <v>24</v>
      </c>
      <c r="W12" s="68" t="s">
        <v>25</v>
      </c>
      <c r="X12" s="68" t="s">
        <v>27</v>
      </c>
      <c r="Y12" s="68" t="s">
        <v>24</v>
      </c>
      <c r="Z12" s="68" t="s">
        <v>25</v>
      </c>
      <c r="AA12" s="68" t="s">
        <v>27</v>
      </c>
      <c r="AB12" s="68" t="s">
        <v>24</v>
      </c>
      <c r="AC12" s="68" t="s">
        <v>25</v>
      </c>
      <c r="AD12" s="68" t="s">
        <v>27</v>
      </c>
      <c r="AE12" s="68" t="s">
        <v>24</v>
      </c>
      <c r="AF12" s="68" t="s">
        <v>25</v>
      </c>
      <c r="AG12" s="68" t="s">
        <v>24</v>
      </c>
      <c r="AH12" s="83">
        <f t="array" ref="AH12">SUM((D12:AG12=D$9:AG$9)*(D12:AG12&lt;&gt;""))</f>
        <v>9</v>
      </c>
      <c r="AI12" s="9">
        <f>AH12*$AH$5</f>
        <v>29.97</v>
      </c>
      <c r="AJ12" s="8" t="str">
        <f>IF(AI12&gt;=70,"LULUS","TIDAK")</f>
        <v>TIDAK</v>
      </c>
      <c r="AL12" s="9">
        <f>0+(AI12&amp;100-B12)</f>
        <v>29.979900000000001</v>
      </c>
    </row>
    <row r="13" spans="2:38" x14ac:dyDescent="0.25">
      <c r="B13" s="8">
        <v>2</v>
      </c>
      <c r="C13" s="41" t="str">
        <f>'DATA NAMA SISWA'!C7</f>
        <v>S2</v>
      </c>
      <c r="D13" s="49" t="s">
        <v>25</v>
      </c>
      <c r="E13" s="49" t="s">
        <v>25</v>
      </c>
      <c r="F13" s="49" t="s">
        <v>27</v>
      </c>
      <c r="G13" s="68" t="s">
        <v>25</v>
      </c>
      <c r="H13" s="68" t="s">
        <v>25</v>
      </c>
      <c r="I13" s="68" t="s">
        <v>27</v>
      </c>
      <c r="J13" s="68" t="s">
        <v>25</v>
      </c>
      <c r="K13" s="68" t="s">
        <v>25</v>
      </c>
      <c r="L13" s="68" t="s">
        <v>27</v>
      </c>
      <c r="M13" s="68" t="s">
        <v>25</v>
      </c>
      <c r="N13" s="68" t="s">
        <v>25</v>
      </c>
      <c r="O13" s="68" t="s">
        <v>27</v>
      </c>
      <c r="P13" s="68" t="s">
        <v>25</v>
      </c>
      <c r="Q13" s="68" t="s">
        <v>25</v>
      </c>
      <c r="R13" s="68" t="s">
        <v>27</v>
      </c>
      <c r="S13" s="68" t="s">
        <v>25</v>
      </c>
      <c r="T13" s="68" t="s">
        <v>25</v>
      </c>
      <c r="U13" s="68" t="s">
        <v>27</v>
      </c>
      <c r="V13" s="68" t="s">
        <v>25</v>
      </c>
      <c r="W13" s="68" t="s">
        <v>25</v>
      </c>
      <c r="X13" s="68" t="s">
        <v>27</v>
      </c>
      <c r="Y13" s="68" t="s">
        <v>25</v>
      </c>
      <c r="Z13" s="68" t="s">
        <v>25</v>
      </c>
      <c r="AA13" s="68" t="s">
        <v>27</v>
      </c>
      <c r="AB13" s="68" t="s">
        <v>25</v>
      </c>
      <c r="AC13" s="68" t="s">
        <v>25</v>
      </c>
      <c r="AD13" s="68" t="s">
        <v>27</v>
      </c>
      <c r="AE13" s="68" t="s">
        <v>25</v>
      </c>
      <c r="AF13" s="68" t="s">
        <v>25</v>
      </c>
      <c r="AG13" s="68" t="s">
        <v>27</v>
      </c>
      <c r="AH13" s="83">
        <f t="array" ref="AH13">SUM((D13:AG13=D$9:AG$9)*(D13:AG13&lt;&gt;""))</f>
        <v>8</v>
      </c>
      <c r="AI13" s="9">
        <f t="shared" ref="AI13:AI41" si="0">AH13*$AH$5</f>
        <v>26.64</v>
      </c>
      <c r="AJ13" s="8" t="str">
        <f t="shared" ref="AJ13:AJ41" si="1">IF(AI13&gt;=70,"LULUS","TIDAK")</f>
        <v>TIDAK</v>
      </c>
      <c r="AL13" s="9">
        <f t="shared" ref="AL13:AL41" si="2">0+(AI13&amp;100-B13)</f>
        <v>26.649799999999999</v>
      </c>
    </row>
    <row r="14" spans="2:38" x14ac:dyDescent="0.25">
      <c r="B14" s="8">
        <v>3</v>
      </c>
      <c r="C14" s="41" t="str">
        <f>'DATA NAMA SISWA'!C8</f>
        <v>S3</v>
      </c>
      <c r="D14" s="49" t="s">
        <v>25</v>
      </c>
      <c r="E14" s="49" t="s">
        <v>25</v>
      </c>
      <c r="F14" s="49" t="s">
        <v>27</v>
      </c>
      <c r="G14" s="68" t="s">
        <v>25</v>
      </c>
      <c r="H14" s="68" t="s">
        <v>25</v>
      </c>
      <c r="I14" s="68" t="s">
        <v>27</v>
      </c>
      <c r="J14" s="68" t="s">
        <v>25</v>
      </c>
      <c r="K14" s="68" t="s">
        <v>25</v>
      </c>
      <c r="L14" s="68" t="s">
        <v>27</v>
      </c>
      <c r="M14" s="68" t="s">
        <v>25</v>
      </c>
      <c r="N14" s="68" t="s">
        <v>25</v>
      </c>
      <c r="O14" s="68" t="s">
        <v>27</v>
      </c>
      <c r="P14" s="68" t="s">
        <v>25</v>
      </c>
      <c r="Q14" s="68" t="s">
        <v>25</v>
      </c>
      <c r="R14" s="68" t="s">
        <v>27</v>
      </c>
      <c r="S14" s="68" t="s">
        <v>25</v>
      </c>
      <c r="T14" s="68" t="s">
        <v>25</v>
      </c>
      <c r="U14" s="68" t="s">
        <v>27</v>
      </c>
      <c r="V14" s="68" t="s">
        <v>25</v>
      </c>
      <c r="W14" s="68" t="s">
        <v>25</v>
      </c>
      <c r="X14" s="68" t="s">
        <v>27</v>
      </c>
      <c r="Y14" s="68" t="s">
        <v>25</v>
      </c>
      <c r="Z14" s="68" t="s">
        <v>25</v>
      </c>
      <c r="AA14" s="68" t="s">
        <v>27</v>
      </c>
      <c r="AB14" s="68" t="s">
        <v>25</v>
      </c>
      <c r="AC14" s="68" t="s">
        <v>25</v>
      </c>
      <c r="AD14" s="68" t="s">
        <v>27</v>
      </c>
      <c r="AE14" s="68" t="s">
        <v>25</v>
      </c>
      <c r="AF14" s="68" t="s">
        <v>25</v>
      </c>
      <c r="AG14" s="68" t="s">
        <v>27</v>
      </c>
      <c r="AH14" s="83">
        <f t="array" ref="AH14">SUM((D14:AG14=D$9:AG$9)*(D14:AG14&lt;&gt;""))</f>
        <v>8</v>
      </c>
      <c r="AI14" s="9">
        <f t="shared" si="0"/>
        <v>26.64</v>
      </c>
      <c r="AJ14" s="8" t="str">
        <f t="shared" si="1"/>
        <v>TIDAK</v>
      </c>
      <c r="AL14" s="9">
        <f t="shared" si="2"/>
        <v>26.649699999999999</v>
      </c>
    </row>
    <row r="15" spans="2:38" x14ac:dyDescent="0.25">
      <c r="B15" s="8">
        <v>4</v>
      </c>
      <c r="C15" s="41" t="str">
        <f>'DATA NAMA SISWA'!C9</f>
        <v>S4</v>
      </c>
      <c r="D15" s="49" t="s">
        <v>25</v>
      </c>
      <c r="E15" s="49" t="s">
        <v>25</v>
      </c>
      <c r="F15" s="49" t="s">
        <v>24</v>
      </c>
      <c r="G15" s="68" t="s">
        <v>25</v>
      </c>
      <c r="H15" s="68" t="s">
        <v>25</v>
      </c>
      <c r="I15" s="68" t="s">
        <v>24</v>
      </c>
      <c r="J15" s="68" t="s">
        <v>25</v>
      </c>
      <c r="K15" s="68" t="s">
        <v>25</v>
      </c>
      <c r="L15" s="68" t="s">
        <v>24</v>
      </c>
      <c r="M15" s="68" t="s">
        <v>25</v>
      </c>
      <c r="N15" s="68" t="s">
        <v>25</v>
      </c>
      <c r="O15" s="68" t="s">
        <v>24</v>
      </c>
      <c r="P15" s="68" t="s">
        <v>25</v>
      </c>
      <c r="Q15" s="68" t="s">
        <v>25</v>
      </c>
      <c r="R15" s="68" t="s">
        <v>24</v>
      </c>
      <c r="S15" s="68" t="s">
        <v>25</v>
      </c>
      <c r="T15" s="68" t="s">
        <v>25</v>
      </c>
      <c r="U15" s="68" t="s">
        <v>24</v>
      </c>
      <c r="V15" s="68" t="s">
        <v>25</v>
      </c>
      <c r="W15" s="68" t="s">
        <v>25</v>
      </c>
      <c r="X15" s="68" t="s">
        <v>24</v>
      </c>
      <c r="Y15" s="68" t="s">
        <v>25</v>
      </c>
      <c r="Z15" s="68" t="s">
        <v>25</v>
      </c>
      <c r="AA15" s="68" t="s">
        <v>24</v>
      </c>
      <c r="AB15" s="68" t="s">
        <v>25</v>
      </c>
      <c r="AC15" s="68" t="s">
        <v>25</v>
      </c>
      <c r="AD15" s="68" t="s">
        <v>24</v>
      </c>
      <c r="AE15" s="68" t="s">
        <v>25</v>
      </c>
      <c r="AF15" s="68" t="s">
        <v>25</v>
      </c>
      <c r="AG15" s="68" t="s">
        <v>24</v>
      </c>
      <c r="AH15" s="83">
        <f t="array" ref="AH15">SUM((D15:AG15=D$9:AG$9)*(D15:AG15&lt;&gt;""))</f>
        <v>9</v>
      </c>
      <c r="AI15" s="9">
        <f t="shared" si="0"/>
        <v>29.97</v>
      </c>
      <c r="AJ15" s="8" t="str">
        <f t="shared" si="1"/>
        <v>TIDAK</v>
      </c>
      <c r="AL15" s="9">
        <f t="shared" si="2"/>
        <v>29.979600000000001</v>
      </c>
    </row>
    <row r="16" spans="2:38" x14ac:dyDescent="0.25">
      <c r="B16" s="8">
        <v>5</v>
      </c>
      <c r="C16" s="41" t="str">
        <f>'DATA NAMA SISWA'!C10</f>
        <v>S5</v>
      </c>
      <c r="D16" s="49" t="s">
        <v>25</v>
      </c>
      <c r="E16" s="49" t="s">
        <v>27</v>
      </c>
      <c r="F16" s="49" t="s">
        <v>24</v>
      </c>
      <c r="G16" s="68" t="s">
        <v>25</v>
      </c>
      <c r="H16" s="68" t="s">
        <v>27</v>
      </c>
      <c r="I16" s="68" t="s">
        <v>24</v>
      </c>
      <c r="J16" s="68" t="s">
        <v>25</v>
      </c>
      <c r="K16" s="68" t="s">
        <v>27</v>
      </c>
      <c r="L16" s="68" t="s">
        <v>24</v>
      </c>
      <c r="M16" s="68" t="s">
        <v>25</v>
      </c>
      <c r="N16" s="68" t="s">
        <v>27</v>
      </c>
      <c r="O16" s="68" t="s">
        <v>24</v>
      </c>
      <c r="P16" s="68" t="s">
        <v>25</v>
      </c>
      <c r="Q16" s="68" t="s">
        <v>27</v>
      </c>
      <c r="R16" s="68" t="s">
        <v>24</v>
      </c>
      <c r="S16" s="68" t="s">
        <v>25</v>
      </c>
      <c r="T16" s="68" t="s">
        <v>27</v>
      </c>
      <c r="U16" s="68" t="s">
        <v>24</v>
      </c>
      <c r="V16" s="68" t="s">
        <v>25</v>
      </c>
      <c r="W16" s="68" t="s">
        <v>27</v>
      </c>
      <c r="X16" s="68" t="s">
        <v>24</v>
      </c>
      <c r="Y16" s="68" t="s">
        <v>25</v>
      </c>
      <c r="Z16" s="68" t="s">
        <v>27</v>
      </c>
      <c r="AA16" s="68" t="s">
        <v>24</v>
      </c>
      <c r="AB16" s="68" t="s">
        <v>25</v>
      </c>
      <c r="AC16" s="68" t="s">
        <v>27</v>
      </c>
      <c r="AD16" s="68" t="s">
        <v>24</v>
      </c>
      <c r="AE16" s="68" t="s">
        <v>25</v>
      </c>
      <c r="AF16" s="68" t="s">
        <v>27</v>
      </c>
      <c r="AG16" s="68" t="s">
        <v>24</v>
      </c>
      <c r="AH16" s="83">
        <f t="array" ref="AH16">SUM((D16:AG16=D$9:AG$9)*(D16:AG16&lt;&gt;""))</f>
        <v>9</v>
      </c>
      <c r="AI16" s="9">
        <f t="shared" si="0"/>
        <v>29.97</v>
      </c>
      <c r="AJ16" s="8" t="str">
        <f t="shared" si="1"/>
        <v>TIDAK</v>
      </c>
      <c r="AL16" s="9">
        <f t="shared" si="2"/>
        <v>29.979500000000002</v>
      </c>
    </row>
    <row r="17" spans="2:38" x14ac:dyDescent="0.25">
      <c r="B17" s="8">
        <v>6</v>
      </c>
      <c r="C17" s="41" t="str">
        <f>'DATA NAMA SISWA'!C11</f>
        <v>S6</v>
      </c>
      <c r="D17" s="49" t="s">
        <v>24</v>
      </c>
      <c r="E17" s="49" t="s">
        <v>27</v>
      </c>
      <c r="F17" s="49" t="s">
        <v>24</v>
      </c>
      <c r="G17" s="68" t="s">
        <v>24</v>
      </c>
      <c r="H17" s="68" t="s">
        <v>27</v>
      </c>
      <c r="I17" s="68" t="s">
        <v>24</v>
      </c>
      <c r="J17" s="68" t="s">
        <v>24</v>
      </c>
      <c r="K17" s="68" t="s">
        <v>27</v>
      </c>
      <c r="L17" s="68" t="s">
        <v>24</v>
      </c>
      <c r="M17" s="68" t="s">
        <v>24</v>
      </c>
      <c r="N17" s="68" t="s">
        <v>27</v>
      </c>
      <c r="O17" s="68" t="s">
        <v>24</v>
      </c>
      <c r="P17" s="68" t="s">
        <v>24</v>
      </c>
      <c r="Q17" s="68" t="s">
        <v>27</v>
      </c>
      <c r="R17" s="68" t="s">
        <v>24</v>
      </c>
      <c r="S17" s="68" t="s">
        <v>24</v>
      </c>
      <c r="T17" s="68" t="s">
        <v>27</v>
      </c>
      <c r="U17" s="68" t="s">
        <v>24</v>
      </c>
      <c r="V17" s="68" t="s">
        <v>24</v>
      </c>
      <c r="W17" s="68" t="s">
        <v>27</v>
      </c>
      <c r="X17" s="68" t="s">
        <v>24</v>
      </c>
      <c r="Y17" s="68" t="s">
        <v>24</v>
      </c>
      <c r="Z17" s="68" t="s">
        <v>27</v>
      </c>
      <c r="AA17" s="68" t="s">
        <v>24</v>
      </c>
      <c r="AB17" s="68" t="s">
        <v>24</v>
      </c>
      <c r="AC17" s="68" t="s">
        <v>27</v>
      </c>
      <c r="AD17" s="68" t="s">
        <v>24</v>
      </c>
      <c r="AE17" s="68" t="s">
        <v>24</v>
      </c>
      <c r="AF17" s="68" t="s">
        <v>27</v>
      </c>
      <c r="AG17" s="68" t="s">
        <v>24</v>
      </c>
      <c r="AH17" s="83">
        <f t="array" ref="AH17">SUM((D17:AG17=D$9:AG$9)*(D17:AG17&lt;&gt;""))</f>
        <v>9</v>
      </c>
      <c r="AI17" s="9">
        <f t="shared" si="0"/>
        <v>29.97</v>
      </c>
      <c r="AJ17" s="8" t="str">
        <f t="shared" si="1"/>
        <v>TIDAK</v>
      </c>
      <c r="AL17" s="9">
        <f t="shared" si="2"/>
        <v>29.979399999999998</v>
      </c>
    </row>
    <row r="18" spans="2:38" x14ac:dyDescent="0.25">
      <c r="B18" s="8">
        <v>7</v>
      </c>
      <c r="C18" s="41" t="str">
        <f>'DATA NAMA SISWA'!C12</f>
        <v>S7</v>
      </c>
      <c r="D18" s="49" t="s">
        <v>24</v>
      </c>
      <c r="E18" s="49" t="s">
        <v>26</v>
      </c>
      <c r="F18" s="49" t="s">
        <v>24</v>
      </c>
      <c r="G18" s="68" t="s">
        <v>24</v>
      </c>
      <c r="H18" s="68" t="s">
        <v>26</v>
      </c>
      <c r="I18" s="68" t="s">
        <v>24</v>
      </c>
      <c r="J18" s="68" t="s">
        <v>24</v>
      </c>
      <c r="K18" s="68" t="s">
        <v>26</v>
      </c>
      <c r="L18" s="68" t="s">
        <v>24</v>
      </c>
      <c r="M18" s="68" t="s">
        <v>24</v>
      </c>
      <c r="N18" s="68" t="s">
        <v>26</v>
      </c>
      <c r="O18" s="68" t="s">
        <v>24</v>
      </c>
      <c r="P18" s="68" t="s">
        <v>24</v>
      </c>
      <c r="Q18" s="68" t="s">
        <v>26</v>
      </c>
      <c r="R18" s="68" t="s">
        <v>24</v>
      </c>
      <c r="S18" s="68" t="s">
        <v>24</v>
      </c>
      <c r="T18" s="68" t="s">
        <v>26</v>
      </c>
      <c r="U18" s="68" t="s">
        <v>24</v>
      </c>
      <c r="V18" s="68" t="s">
        <v>24</v>
      </c>
      <c r="W18" s="68" t="s">
        <v>26</v>
      </c>
      <c r="X18" s="68" t="s">
        <v>24</v>
      </c>
      <c r="Y18" s="68" t="s">
        <v>24</v>
      </c>
      <c r="Z18" s="68" t="s">
        <v>26</v>
      </c>
      <c r="AA18" s="68" t="s">
        <v>24</v>
      </c>
      <c r="AB18" s="68" t="s">
        <v>24</v>
      </c>
      <c r="AC18" s="68" t="s">
        <v>26</v>
      </c>
      <c r="AD18" s="68" t="s">
        <v>24</v>
      </c>
      <c r="AE18" s="68" t="s">
        <v>24</v>
      </c>
      <c r="AF18" s="68" t="s">
        <v>26</v>
      </c>
      <c r="AG18" s="68" t="s">
        <v>24</v>
      </c>
      <c r="AH18" s="83">
        <f t="array" ref="AH18">SUM((D18:AG18=D$9:AG$9)*(D18:AG18&lt;&gt;""))</f>
        <v>9</v>
      </c>
      <c r="AI18" s="9">
        <f t="shared" si="0"/>
        <v>29.97</v>
      </c>
      <c r="AJ18" s="8" t="str">
        <f t="shared" si="1"/>
        <v>TIDAK</v>
      </c>
      <c r="AL18" s="9">
        <f t="shared" si="2"/>
        <v>29.979299999999999</v>
      </c>
    </row>
    <row r="19" spans="2:38" x14ac:dyDescent="0.25">
      <c r="B19" s="8">
        <v>8</v>
      </c>
      <c r="C19" s="41" t="str">
        <f>'DATA NAMA SISWA'!C13</f>
        <v>S8</v>
      </c>
      <c r="D19" s="49" t="s">
        <v>24</v>
      </c>
      <c r="E19" s="49" t="s">
        <v>26</v>
      </c>
      <c r="F19" s="49" t="s">
        <v>26</v>
      </c>
      <c r="G19" s="68" t="s">
        <v>24</v>
      </c>
      <c r="H19" s="68" t="s">
        <v>26</v>
      </c>
      <c r="I19" s="68" t="s">
        <v>26</v>
      </c>
      <c r="J19" s="68" t="s">
        <v>24</v>
      </c>
      <c r="K19" s="68" t="s">
        <v>26</v>
      </c>
      <c r="L19" s="68" t="s">
        <v>26</v>
      </c>
      <c r="M19" s="68" t="s">
        <v>24</v>
      </c>
      <c r="N19" s="68" t="s">
        <v>26</v>
      </c>
      <c r="O19" s="68" t="s">
        <v>26</v>
      </c>
      <c r="P19" s="68" t="s">
        <v>24</v>
      </c>
      <c r="Q19" s="68" t="s">
        <v>26</v>
      </c>
      <c r="R19" s="68" t="s">
        <v>26</v>
      </c>
      <c r="S19" s="68" t="s">
        <v>24</v>
      </c>
      <c r="T19" s="68" t="s">
        <v>26</v>
      </c>
      <c r="U19" s="68" t="s">
        <v>26</v>
      </c>
      <c r="V19" s="68" t="s">
        <v>24</v>
      </c>
      <c r="W19" s="68" t="s">
        <v>26</v>
      </c>
      <c r="X19" s="68" t="s">
        <v>26</v>
      </c>
      <c r="Y19" s="68" t="s">
        <v>24</v>
      </c>
      <c r="Z19" s="68" t="s">
        <v>26</v>
      </c>
      <c r="AA19" s="68" t="s">
        <v>26</v>
      </c>
      <c r="AB19" s="68" t="s">
        <v>24</v>
      </c>
      <c r="AC19" s="68" t="s">
        <v>26</v>
      </c>
      <c r="AD19" s="68" t="s">
        <v>26</v>
      </c>
      <c r="AE19" s="68" t="s">
        <v>24</v>
      </c>
      <c r="AF19" s="68" t="s">
        <v>26</v>
      </c>
      <c r="AG19" s="68" t="s">
        <v>26</v>
      </c>
      <c r="AH19" s="83">
        <f t="array" ref="AH19">SUM((D19:AG19=D$9:AG$9)*(D19:AG19&lt;&gt;""))</f>
        <v>11</v>
      </c>
      <c r="AI19" s="9">
        <f t="shared" si="0"/>
        <v>36.630000000000003</v>
      </c>
      <c r="AJ19" s="8" t="str">
        <f t="shared" si="1"/>
        <v>TIDAK</v>
      </c>
      <c r="AL19" s="9">
        <f t="shared" si="2"/>
        <v>36.639200000000002</v>
      </c>
    </row>
    <row r="20" spans="2:38" x14ac:dyDescent="0.25">
      <c r="B20" s="8">
        <v>9</v>
      </c>
      <c r="C20" s="41" t="str">
        <f>'DATA NAMA SISWA'!C14</f>
        <v>S9</v>
      </c>
      <c r="D20" s="49" t="s">
        <v>24</v>
      </c>
      <c r="E20" s="49" t="s">
        <v>26</v>
      </c>
      <c r="F20" s="49" t="s">
        <v>26</v>
      </c>
      <c r="G20" s="68" t="s">
        <v>24</v>
      </c>
      <c r="H20" s="68" t="s">
        <v>26</v>
      </c>
      <c r="I20" s="68" t="s">
        <v>26</v>
      </c>
      <c r="J20" s="68" t="s">
        <v>24</v>
      </c>
      <c r="K20" s="68" t="s">
        <v>26</v>
      </c>
      <c r="L20" s="68" t="s">
        <v>26</v>
      </c>
      <c r="M20" s="68" t="s">
        <v>24</v>
      </c>
      <c r="N20" s="68" t="s">
        <v>26</v>
      </c>
      <c r="O20" s="68" t="s">
        <v>26</v>
      </c>
      <c r="P20" s="68" t="s">
        <v>24</v>
      </c>
      <c r="Q20" s="68" t="s">
        <v>26</v>
      </c>
      <c r="R20" s="68" t="s">
        <v>26</v>
      </c>
      <c r="S20" s="68" t="s">
        <v>24</v>
      </c>
      <c r="T20" s="68" t="s">
        <v>26</v>
      </c>
      <c r="U20" s="68" t="s">
        <v>26</v>
      </c>
      <c r="V20" s="68" t="s">
        <v>24</v>
      </c>
      <c r="W20" s="68" t="s">
        <v>26</v>
      </c>
      <c r="X20" s="68" t="s">
        <v>26</v>
      </c>
      <c r="Y20" s="68" t="s">
        <v>24</v>
      </c>
      <c r="Z20" s="68" t="s">
        <v>26</v>
      </c>
      <c r="AA20" s="68" t="s">
        <v>26</v>
      </c>
      <c r="AB20" s="68" t="s">
        <v>24</v>
      </c>
      <c r="AC20" s="68" t="s">
        <v>26</v>
      </c>
      <c r="AD20" s="68" t="s">
        <v>26</v>
      </c>
      <c r="AE20" s="68" t="s">
        <v>24</v>
      </c>
      <c r="AF20" s="68" t="s">
        <v>26</v>
      </c>
      <c r="AG20" s="68" t="s">
        <v>24</v>
      </c>
      <c r="AH20" s="83">
        <f t="array" ref="AH20">SUM((D20:AG20=D$9:AG$9)*(D20:AG20&lt;&gt;""))</f>
        <v>12</v>
      </c>
      <c r="AI20" s="9">
        <f t="shared" si="0"/>
        <v>39.96</v>
      </c>
      <c r="AJ20" s="8" t="str">
        <f t="shared" si="1"/>
        <v>TIDAK</v>
      </c>
      <c r="AL20" s="9">
        <f t="shared" si="2"/>
        <v>39.969099999999997</v>
      </c>
    </row>
    <row r="21" spans="2:38" x14ac:dyDescent="0.25">
      <c r="B21" s="8">
        <v>10</v>
      </c>
      <c r="C21" s="41" t="str">
        <f>'DATA NAMA SISWA'!C15</f>
        <v>S10</v>
      </c>
      <c r="D21" s="49" t="s">
        <v>26</v>
      </c>
      <c r="E21" s="49" t="s">
        <v>24</v>
      </c>
      <c r="F21" s="49" t="s">
        <v>26</v>
      </c>
      <c r="G21" s="68" t="s">
        <v>26</v>
      </c>
      <c r="H21" s="68" t="s">
        <v>24</v>
      </c>
      <c r="I21" s="68" t="s">
        <v>26</v>
      </c>
      <c r="J21" s="68" t="s">
        <v>26</v>
      </c>
      <c r="K21" s="68" t="s">
        <v>24</v>
      </c>
      <c r="L21" s="68" t="s">
        <v>26</v>
      </c>
      <c r="M21" s="68" t="s">
        <v>26</v>
      </c>
      <c r="N21" s="68" t="s">
        <v>24</v>
      </c>
      <c r="O21" s="68" t="s">
        <v>26</v>
      </c>
      <c r="P21" s="68" t="s">
        <v>26</v>
      </c>
      <c r="Q21" s="68" t="s">
        <v>24</v>
      </c>
      <c r="R21" s="68" t="s">
        <v>26</v>
      </c>
      <c r="S21" s="68" t="s">
        <v>26</v>
      </c>
      <c r="T21" s="68" t="s">
        <v>24</v>
      </c>
      <c r="U21" s="68" t="s">
        <v>26</v>
      </c>
      <c r="V21" s="68" t="s">
        <v>26</v>
      </c>
      <c r="W21" s="68" t="s">
        <v>24</v>
      </c>
      <c r="X21" s="68" t="s">
        <v>26</v>
      </c>
      <c r="Y21" s="68" t="s">
        <v>26</v>
      </c>
      <c r="Z21" s="68" t="s">
        <v>24</v>
      </c>
      <c r="AA21" s="68" t="s">
        <v>26</v>
      </c>
      <c r="AB21" s="68" t="s">
        <v>26</v>
      </c>
      <c r="AC21" s="68" t="s">
        <v>24</v>
      </c>
      <c r="AD21" s="68" t="s">
        <v>26</v>
      </c>
      <c r="AE21" s="68" t="s">
        <v>26</v>
      </c>
      <c r="AF21" s="68" t="s">
        <v>24</v>
      </c>
      <c r="AG21" s="68" t="s">
        <v>26</v>
      </c>
      <c r="AH21" s="83">
        <f t="array" ref="AH21">SUM((D21:AG21=D$9:AG$9)*(D21:AG21&lt;&gt;""))</f>
        <v>5</v>
      </c>
      <c r="AI21" s="9">
        <f t="shared" si="0"/>
        <v>16.649999999999999</v>
      </c>
      <c r="AJ21" s="8" t="str">
        <f t="shared" si="1"/>
        <v>TIDAK</v>
      </c>
      <c r="AL21" s="9">
        <f t="shared" si="2"/>
        <v>16.658999999999999</v>
      </c>
    </row>
    <row r="22" spans="2:38" x14ac:dyDescent="0.25">
      <c r="B22" s="8">
        <v>11</v>
      </c>
      <c r="C22" s="41" t="str">
        <f>'DATA NAMA SISWA'!C16</f>
        <v>S11</v>
      </c>
      <c r="D22" s="49" t="s">
        <v>26</v>
      </c>
      <c r="E22" s="49" t="s">
        <v>24</v>
      </c>
      <c r="F22" s="49" t="s">
        <v>26</v>
      </c>
      <c r="G22" s="68" t="s">
        <v>26</v>
      </c>
      <c r="H22" s="68" t="s">
        <v>24</v>
      </c>
      <c r="I22" s="68" t="s">
        <v>26</v>
      </c>
      <c r="J22" s="68" t="s">
        <v>26</v>
      </c>
      <c r="K22" s="68" t="s">
        <v>24</v>
      </c>
      <c r="L22" s="68" t="s">
        <v>26</v>
      </c>
      <c r="M22" s="68" t="s">
        <v>26</v>
      </c>
      <c r="N22" s="68" t="s">
        <v>24</v>
      </c>
      <c r="O22" s="68" t="s">
        <v>26</v>
      </c>
      <c r="P22" s="68" t="s">
        <v>26</v>
      </c>
      <c r="Q22" s="68" t="s">
        <v>24</v>
      </c>
      <c r="R22" s="68" t="s">
        <v>26</v>
      </c>
      <c r="S22" s="68" t="s">
        <v>26</v>
      </c>
      <c r="T22" s="68" t="s">
        <v>24</v>
      </c>
      <c r="U22" s="68" t="s">
        <v>26</v>
      </c>
      <c r="V22" s="68" t="s">
        <v>26</v>
      </c>
      <c r="W22" s="68" t="s">
        <v>24</v>
      </c>
      <c r="X22" s="68" t="s">
        <v>26</v>
      </c>
      <c r="Y22" s="68" t="s">
        <v>26</v>
      </c>
      <c r="Z22" s="68" t="s">
        <v>24</v>
      </c>
      <c r="AA22" s="68" t="s">
        <v>26</v>
      </c>
      <c r="AB22" s="68" t="s">
        <v>26</v>
      </c>
      <c r="AC22" s="68" t="s">
        <v>24</v>
      </c>
      <c r="AD22" s="68" t="s">
        <v>26</v>
      </c>
      <c r="AE22" s="68" t="s">
        <v>26</v>
      </c>
      <c r="AF22" s="68" t="s">
        <v>24</v>
      </c>
      <c r="AG22" s="68" t="s">
        <v>26</v>
      </c>
      <c r="AH22" s="83">
        <f t="array" ref="AH22">SUM((D22:AG22=D$9:AG$9)*(D22:AG22&lt;&gt;""))</f>
        <v>5</v>
      </c>
      <c r="AI22" s="9">
        <f t="shared" si="0"/>
        <v>16.649999999999999</v>
      </c>
      <c r="AJ22" s="8" t="str">
        <f t="shared" si="1"/>
        <v>TIDAK</v>
      </c>
      <c r="AL22" s="9">
        <f t="shared" si="2"/>
        <v>16.658899999999999</v>
      </c>
    </row>
    <row r="23" spans="2:38" x14ac:dyDescent="0.25">
      <c r="B23" s="8">
        <v>12</v>
      </c>
      <c r="C23" s="41" t="str">
        <f>'DATA NAMA SISWA'!C17</f>
        <v>S12</v>
      </c>
      <c r="D23" s="49" t="s">
        <v>27</v>
      </c>
      <c r="E23" s="49" t="s">
        <v>24</v>
      </c>
      <c r="F23" s="49" t="s">
        <v>26</v>
      </c>
      <c r="G23" s="68" t="s">
        <v>27</v>
      </c>
      <c r="H23" s="68" t="s">
        <v>24</v>
      </c>
      <c r="I23" s="68" t="s">
        <v>26</v>
      </c>
      <c r="J23" s="68" t="s">
        <v>27</v>
      </c>
      <c r="K23" s="68" t="s">
        <v>24</v>
      </c>
      <c r="L23" s="68" t="s">
        <v>26</v>
      </c>
      <c r="M23" s="68" t="s">
        <v>27</v>
      </c>
      <c r="N23" s="68" t="s">
        <v>24</v>
      </c>
      <c r="O23" s="68" t="s">
        <v>26</v>
      </c>
      <c r="P23" s="68" t="s">
        <v>27</v>
      </c>
      <c r="Q23" s="68" t="s">
        <v>24</v>
      </c>
      <c r="R23" s="68" t="s">
        <v>26</v>
      </c>
      <c r="S23" s="68" t="s">
        <v>27</v>
      </c>
      <c r="T23" s="68" t="s">
        <v>24</v>
      </c>
      <c r="U23" s="68" t="s">
        <v>26</v>
      </c>
      <c r="V23" s="68" t="s">
        <v>27</v>
      </c>
      <c r="W23" s="68" t="s">
        <v>24</v>
      </c>
      <c r="X23" s="68" t="s">
        <v>26</v>
      </c>
      <c r="Y23" s="68" t="s">
        <v>27</v>
      </c>
      <c r="Z23" s="68" t="s">
        <v>24</v>
      </c>
      <c r="AA23" s="68" t="s">
        <v>26</v>
      </c>
      <c r="AB23" s="68" t="s">
        <v>27</v>
      </c>
      <c r="AC23" s="68" t="s">
        <v>24</v>
      </c>
      <c r="AD23" s="68" t="s">
        <v>26</v>
      </c>
      <c r="AE23" s="68" t="s">
        <v>27</v>
      </c>
      <c r="AF23" s="68" t="s">
        <v>24</v>
      </c>
      <c r="AG23" s="68" t="s">
        <v>26</v>
      </c>
      <c r="AH23" s="83">
        <f t="array" ref="AH23">SUM((D23:AG23=D$9:AG$9)*(D23:AG23&lt;&gt;""))</f>
        <v>7</v>
      </c>
      <c r="AI23" s="9">
        <f t="shared" si="0"/>
        <v>23.310000000000002</v>
      </c>
      <c r="AJ23" s="8" t="str">
        <f t="shared" si="1"/>
        <v>TIDAK</v>
      </c>
      <c r="AL23" s="9">
        <f t="shared" si="2"/>
        <v>23.3188</v>
      </c>
    </row>
    <row r="24" spans="2:38" x14ac:dyDescent="0.25">
      <c r="B24" s="8">
        <v>13</v>
      </c>
      <c r="C24" s="41" t="str">
        <f>'DATA NAMA SISWA'!C18</f>
        <v>S13</v>
      </c>
      <c r="D24" s="49" t="s">
        <v>27</v>
      </c>
      <c r="E24" s="49" t="s">
        <v>27</v>
      </c>
      <c r="F24" s="49" t="s">
        <v>26</v>
      </c>
      <c r="G24" s="68" t="s">
        <v>27</v>
      </c>
      <c r="H24" s="68" t="s">
        <v>27</v>
      </c>
      <c r="I24" s="68" t="s">
        <v>26</v>
      </c>
      <c r="J24" s="68" t="s">
        <v>27</v>
      </c>
      <c r="K24" s="68" t="s">
        <v>27</v>
      </c>
      <c r="L24" s="68" t="s">
        <v>26</v>
      </c>
      <c r="M24" s="68" t="s">
        <v>27</v>
      </c>
      <c r="N24" s="68" t="s">
        <v>27</v>
      </c>
      <c r="O24" s="68" t="s">
        <v>26</v>
      </c>
      <c r="P24" s="68" t="s">
        <v>27</v>
      </c>
      <c r="Q24" s="68" t="s">
        <v>27</v>
      </c>
      <c r="R24" s="68" t="s">
        <v>26</v>
      </c>
      <c r="S24" s="68" t="s">
        <v>27</v>
      </c>
      <c r="T24" s="68" t="s">
        <v>27</v>
      </c>
      <c r="U24" s="68" t="s">
        <v>26</v>
      </c>
      <c r="V24" s="68" t="s">
        <v>27</v>
      </c>
      <c r="W24" s="68" t="s">
        <v>27</v>
      </c>
      <c r="X24" s="68" t="s">
        <v>26</v>
      </c>
      <c r="Y24" s="68" t="s">
        <v>27</v>
      </c>
      <c r="Z24" s="68" t="s">
        <v>27</v>
      </c>
      <c r="AA24" s="68" t="s">
        <v>26</v>
      </c>
      <c r="AB24" s="68" t="s">
        <v>27</v>
      </c>
      <c r="AC24" s="68" t="s">
        <v>27</v>
      </c>
      <c r="AD24" s="68" t="s">
        <v>26</v>
      </c>
      <c r="AE24" s="68" t="s">
        <v>27</v>
      </c>
      <c r="AF24" s="68" t="s">
        <v>27</v>
      </c>
      <c r="AG24" s="68" t="s">
        <v>26</v>
      </c>
      <c r="AH24" s="83">
        <f t="array" ref="AH24">SUM((D24:AG24=D$9:AG$9)*(D24:AG24&lt;&gt;""))</f>
        <v>9</v>
      </c>
      <c r="AI24" s="9">
        <f t="shared" si="0"/>
        <v>29.97</v>
      </c>
      <c r="AJ24" s="8" t="str">
        <f t="shared" si="1"/>
        <v>TIDAK</v>
      </c>
      <c r="AL24" s="9">
        <f t="shared" si="2"/>
        <v>29.9787</v>
      </c>
    </row>
    <row r="25" spans="2:38" x14ac:dyDescent="0.25">
      <c r="B25" s="8">
        <v>14</v>
      </c>
      <c r="C25" s="41" t="str">
        <f>'DATA NAMA SISWA'!C19</f>
        <v>S14</v>
      </c>
      <c r="D25" s="49" t="s">
        <v>27</v>
      </c>
      <c r="E25" s="49" t="s">
        <v>27</v>
      </c>
      <c r="F25" s="49" t="s">
        <v>26</v>
      </c>
      <c r="G25" s="68" t="s">
        <v>27</v>
      </c>
      <c r="H25" s="68" t="s">
        <v>27</v>
      </c>
      <c r="I25" s="68" t="s">
        <v>26</v>
      </c>
      <c r="J25" s="68" t="s">
        <v>27</v>
      </c>
      <c r="K25" s="68" t="s">
        <v>27</v>
      </c>
      <c r="L25" s="68" t="s">
        <v>26</v>
      </c>
      <c r="M25" s="68" t="s">
        <v>27</v>
      </c>
      <c r="N25" s="68" t="s">
        <v>27</v>
      </c>
      <c r="O25" s="68" t="s">
        <v>26</v>
      </c>
      <c r="P25" s="68" t="s">
        <v>27</v>
      </c>
      <c r="Q25" s="68" t="s">
        <v>27</v>
      </c>
      <c r="R25" s="68" t="s">
        <v>26</v>
      </c>
      <c r="S25" s="68" t="s">
        <v>27</v>
      </c>
      <c r="T25" s="68" t="s">
        <v>27</v>
      </c>
      <c r="U25" s="68" t="s">
        <v>26</v>
      </c>
      <c r="V25" s="68" t="s">
        <v>27</v>
      </c>
      <c r="W25" s="68" t="s">
        <v>27</v>
      </c>
      <c r="X25" s="68" t="s">
        <v>26</v>
      </c>
      <c r="Y25" s="68" t="s">
        <v>27</v>
      </c>
      <c r="Z25" s="68" t="s">
        <v>27</v>
      </c>
      <c r="AA25" s="68" t="s">
        <v>26</v>
      </c>
      <c r="AB25" s="68" t="s">
        <v>27</v>
      </c>
      <c r="AC25" s="68" t="s">
        <v>27</v>
      </c>
      <c r="AD25" s="68" t="s">
        <v>26</v>
      </c>
      <c r="AE25" s="68" t="s">
        <v>27</v>
      </c>
      <c r="AF25" s="68" t="s">
        <v>27</v>
      </c>
      <c r="AG25" s="68" t="s">
        <v>26</v>
      </c>
      <c r="AH25" s="83">
        <f t="array" ref="AH25">SUM((D25:AG25=D$9:AG$9)*(D25:AG25&lt;&gt;""))</f>
        <v>9</v>
      </c>
      <c r="AI25" s="9">
        <f t="shared" si="0"/>
        <v>29.97</v>
      </c>
      <c r="AJ25" s="8" t="str">
        <f t="shared" si="1"/>
        <v>TIDAK</v>
      </c>
      <c r="AL25" s="9">
        <f t="shared" si="2"/>
        <v>29.9786</v>
      </c>
    </row>
    <row r="26" spans="2:38" x14ac:dyDescent="0.25">
      <c r="B26" s="8">
        <v>15</v>
      </c>
      <c r="C26" s="41" t="str">
        <f>'DATA NAMA SISWA'!C20</f>
        <v>S15</v>
      </c>
      <c r="D26" s="49" t="s">
        <v>24</v>
      </c>
      <c r="E26" s="49" t="s">
        <v>25</v>
      </c>
      <c r="F26" s="49" t="s">
        <v>26</v>
      </c>
      <c r="G26" s="68" t="s">
        <v>24</v>
      </c>
      <c r="H26" s="68" t="s">
        <v>25</v>
      </c>
      <c r="I26" s="68" t="s">
        <v>26</v>
      </c>
      <c r="J26" s="68" t="s">
        <v>24</v>
      </c>
      <c r="K26" s="68" t="s">
        <v>25</v>
      </c>
      <c r="L26" s="68" t="s">
        <v>26</v>
      </c>
      <c r="M26" s="68" t="s">
        <v>24</v>
      </c>
      <c r="N26" s="68" t="s">
        <v>25</v>
      </c>
      <c r="O26" s="68" t="s">
        <v>26</v>
      </c>
      <c r="P26" s="68" t="s">
        <v>24</v>
      </c>
      <c r="Q26" s="68" t="s">
        <v>25</v>
      </c>
      <c r="R26" s="68" t="s">
        <v>26</v>
      </c>
      <c r="S26" s="68" t="s">
        <v>24</v>
      </c>
      <c r="T26" s="68" t="s">
        <v>25</v>
      </c>
      <c r="U26" s="68" t="s">
        <v>26</v>
      </c>
      <c r="V26" s="68" t="s">
        <v>24</v>
      </c>
      <c r="W26" s="68" t="s">
        <v>25</v>
      </c>
      <c r="X26" s="68" t="s">
        <v>26</v>
      </c>
      <c r="Y26" s="68" t="s">
        <v>24</v>
      </c>
      <c r="Z26" s="68" t="s">
        <v>25</v>
      </c>
      <c r="AA26" s="68" t="s">
        <v>26</v>
      </c>
      <c r="AB26" s="68" t="s">
        <v>24</v>
      </c>
      <c r="AC26" s="68" t="s">
        <v>25</v>
      </c>
      <c r="AD26" s="68" t="s">
        <v>26</v>
      </c>
      <c r="AE26" s="68" t="s">
        <v>24</v>
      </c>
      <c r="AF26" s="68" t="s">
        <v>25</v>
      </c>
      <c r="AG26" s="68" t="s">
        <v>26</v>
      </c>
      <c r="AH26" s="83">
        <f t="array" ref="AH26">SUM((D26:AG26=D$9:AG$9)*(D26:AG26&lt;&gt;""))</f>
        <v>11</v>
      </c>
      <c r="AI26" s="9">
        <f t="shared" si="0"/>
        <v>36.630000000000003</v>
      </c>
      <c r="AJ26" s="8" t="str">
        <f t="shared" si="1"/>
        <v>TIDAK</v>
      </c>
      <c r="AL26" s="9">
        <f t="shared" si="2"/>
        <v>36.638500000000001</v>
      </c>
    </row>
    <row r="27" spans="2:38" x14ac:dyDescent="0.25">
      <c r="B27" s="8">
        <v>16</v>
      </c>
      <c r="C27" s="41" t="str">
        <f>'DATA NAMA SISWA'!C21</f>
        <v>S16</v>
      </c>
      <c r="D27" s="49" t="s">
        <v>24</v>
      </c>
      <c r="E27" s="49" t="s">
        <v>25</v>
      </c>
      <c r="F27" s="49" t="s">
        <v>25</v>
      </c>
      <c r="G27" s="68" t="s">
        <v>24</v>
      </c>
      <c r="H27" s="68" t="s">
        <v>25</v>
      </c>
      <c r="I27" s="68" t="s">
        <v>25</v>
      </c>
      <c r="J27" s="68" t="s">
        <v>24</v>
      </c>
      <c r="K27" s="68" t="s">
        <v>25</v>
      </c>
      <c r="L27" s="68" t="s">
        <v>25</v>
      </c>
      <c r="M27" s="68" t="s">
        <v>24</v>
      </c>
      <c r="N27" s="68" t="s">
        <v>25</v>
      </c>
      <c r="O27" s="68" t="s">
        <v>25</v>
      </c>
      <c r="P27" s="68" t="s">
        <v>24</v>
      </c>
      <c r="Q27" s="68" t="s">
        <v>25</v>
      </c>
      <c r="R27" s="68" t="s">
        <v>25</v>
      </c>
      <c r="S27" s="68" t="s">
        <v>24</v>
      </c>
      <c r="T27" s="68" t="s">
        <v>25</v>
      </c>
      <c r="U27" s="68" t="s">
        <v>25</v>
      </c>
      <c r="V27" s="68" t="s">
        <v>24</v>
      </c>
      <c r="W27" s="68" t="s">
        <v>25</v>
      </c>
      <c r="X27" s="68" t="s">
        <v>25</v>
      </c>
      <c r="Y27" s="68" t="s">
        <v>24</v>
      </c>
      <c r="Z27" s="68" t="s">
        <v>25</v>
      </c>
      <c r="AA27" s="68" t="s">
        <v>25</v>
      </c>
      <c r="AB27" s="68" t="s">
        <v>24</v>
      </c>
      <c r="AC27" s="68" t="s">
        <v>25</v>
      </c>
      <c r="AD27" s="68" t="s">
        <v>25</v>
      </c>
      <c r="AE27" s="68" t="s">
        <v>24</v>
      </c>
      <c r="AF27" s="68" t="s">
        <v>25</v>
      </c>
      <c r="AG27" s="68" t="s">
        <v>25</v>
      </c>
      <c r="AH27" s="83">
        <f t="array" ref="AH27">SUM((D27:AG27=D$9:AG$9)*(D27:AG27&lt;&gt;""))</f>
        <v>10</v>
      </c>
      <c r="AI27" s="9">
        <f t="shared" si="0"/>
        <v>33.299999999999997</v>
      </c>
      <c r="AJ27" s="8" t="str">
        <f t="shared" si="1"/>
        <v>TIDAK</v>
      </c>
      <c r="AL27" s="9">
        <f t="shared" si="2"/>
        <v>33.384</v>
      </c>
    </row>
    <row r="28" spans="2:38" x14ac:dyDescent="0.25">
      <c r="B28" s="8">
        <v>17</v>
      </c>
      <c r="C28" s="41" t="str">
        <f>'DATA NAMA SISWA'!C22</f>
        <v>S17</v>
      </c>
      <c r="D28" s="49" t="s">
        <v>27</v>
      </c>
      <c r="E28" s="49" t="s">
        <v>25</v>
      </c>
      <c r="F28" s="49" t="s">
        <v>25</v>
      </c>
      <c r="G28" s="68" t="s">
        <v>27</v>
      </c>
      <c r="H28" s="68" t="s">
        <v>25</v>
      </c>
      <c r="I28" s="68" t="s">
        <v>25</v>
      </c>
      <c r="J28" s="68" t="s">
        <v>27</v>
      </c>
      <c r="K28" s="68" t="s">
        <v>25</v>
      </c>
      <c r="L28" s="68" t="s">
        <v>25</v>
      </c>
      <c r="M28" s="68" t="s">
        <v>27</v>
      </c>
      <c r="N28" s="68" t="s">
        <v>25</v>
      </c>
      <c r="O28" s="68" t="s">
        <v>25</v>
      </c>
      <c r="P28" s="68" t="s">
        <v>27</v>
      </c>
      <c r="Q28" s="68" t="s">
        <v>25</v>
      </c>
      <c r="R28" s="68" t="s">
        <v>25</v>
      </c>
      <c r="S28" s="68" t="s">
        <v>27</v>
      </c>
      <c r="T28" s="68" t="s">
        <v>25</v>
      </c>
      <c r="U28" s="68" t="s">
        <v>25</v>
      </c>
      <c r="V28" s="68" t="s">
        <v>27</v>
      </c>
      <c r="W28" s="68" t="s">
        <v>25</v>
      </c>
      <c r="X28" s="68" t="s">
        <v>25</v>
      </c>
      <c r="Y28" s="68" t="s">
        <v>27</v>
      </c>
      <c r="Z28" s="68" t="s">
        <v>25</v>
      </c>
      <c r="AA28" s="68" t="s">
        <v>25</v>
      </c>
      <c r="AB28" s="68" t="s">
        <v>27</v>
      </c>
      <c r="AC28" s="68" t="s">
        <v>25</v>
      </c>
      <c r="AD28" s="68" t="s">
        <v>25</v>
      </c>
      <c r="AE28" s="68" t="s">
        <v>27</v>
      </c>
      <c r="AF28" s="68" t="s">
        <v>25</v>
      </c>
      <c r="AG28" s="68" t="s">
        <v>25</v>
      </c>
      <c r="AH28" s="83">
        <f t="array" ref="AH28">SUM((D28:AG28=D$9:AG$9)*(D28:AG28&lt;&gt;""))</f>
        <v>8</v>
      </c>
      <c r="AI28" s="9">
        <f t="shared" si="0"/>
        <v>26.64</v>
      </c>
      <c r="AJ28" s="8" t="str">
        <f t="shared" si="1"/>
        <v>TIDAK</v>
      </c>
      <c r="AL28" s="9">
        <f t="shared" si="2"/>
        <v>26.648299999999999</v>
      </c>
    </row>
    <row r="29" spans="2:38" x14ac:dyDescent="0.25">
      <c r="B29" s="8">
        <v>18</v>
      </c>
      <c r="C29" s="41" t="str">
        <f>'DATA NAMA SISWA'!C23</f>
        <v>S18</v>
      </c>
      <c r="D29" s="49" t="s">
        <v>26</v>
      </c>
      <c r="E29" s="49" t="s">
        <v>24</v>
      </c>
      <c r="F29" s="49" t="s">
        <v>25</v>
      </c>
      <c r="G29" s="68" t="s">
        <v>26</v>
      </c>
      <c r="H29" s="68" t="s">
        <v>24</v>
      </c>
      <c r="I29" s="68" t="s">
        <v>25</v>
      </c>
      <c r="J29" s="68" t="s">
        <v>26</v>
      </c>
      <c r="K29" s="68" t="s">
        <v>24</v>
      </c>
      <c r="L29" s="68" t="s">
        <v>25</v>
      </c>
      <c r="M29" s="68" t="s">
        <v>26</v>
      </c>
      <c r="N29" s="68" t="s">
        <v>24</v>
      </c>
      <c r="O29" s="68" t="s">
        <v>25</v>
      </c>
      <c r="P29" s="68" t="s">
        <v>26</v>
      </c>
      <c r="Q29" s="68" t="s">
        <v>24</v>
      </c>
      <c r="R29" s="68" t="s">
        <v>25</v>
      </c>
      <c r="S29" s="68" t="s">
        <v>26</v>
      </c>
      <c r="T29" s="68" t="s">
        <v>24</v>
      </c>
      <c r="U29" s="68" t="s">
        <v>25</v>
      </c>
      <c r="V29" s="68" t="s">
        <v>26</v>
      </c>
      <c r="W29" s="68" t="s">
        <v>24</v>
      </c>
      <c r="X29" s="68" t="s">
        <v>25</v>
      </c>
      <c r="Y29" s="68" t="s">
        <v>26</v>
      </c>
      <c r="Z29" s="68" t="s">
        <v>24</v>
      </c>
      <c r="AA29" s="68" t="s">
        <v>25</v>
      </c>
      <c r="AB29" s="68" t="s">
        <v>26</v>
      </c>
      <c r="AC29" s="68" t="s">
        <v>24</v>
      </c>
      <c r="AD29" s="68" t="s">
        <v>25</v>
      </c>
      <c r="AE29" s="68" t="s">
        <v>26</v>
      </c>
      <c r="AF29" s="68" t="s">
        <v>24</v>
      </c>
      <c r="AG29" s="68" t="s">
        <v>25</v>
      </c>
      <c r="AH29" s="83">
        <f t="array" ref="AH29">SUM((D29:AG29=D$9:AG$9)*(D29:AG29&lt;&gt;""))</f>
        <v>4</v>
      </c>
      <c r="AI29" s="9">
        <f t="shared" si="0"/>
        <v>13.32</v>
      </c>
      <c r="AJ29" s="8" t="str">
        <f t="shared" si="1"/>
        <v>TIDAK</v>
      </c>
      <c r="AL29" s="9">
        <f t="shared" si="2"/>
        <v>13.328200000000001</v>
      </c>
    </row>
    <row r="30" spans="2:38" x14ac:dyDescent="0.25">
      <c r="B30" s="8">
        <v>19</v>
      </c>
      <c r="C30" s="41" t="str">
        <f>'DATA NAMA SISWA'!C24</f>
        <v>S19</v>
      </c>
      <c r="D30" s="49" t="s">
        <v>26</v>
      </c>
      <c r="E30" s="49" t="s">
        <v>24</v>
      </c>
      <c r="F30" s="49" t="s">
        <v>25</v>
      </c>
      <c r="G30" s="68" t="s">
        <v>26</v>
      </c>
      <c r="H30" s="68" t="s">
        <v>24</v>
      </c>
      <c r="I30" s="68" t="s">
        <v>25</v>
      </c>
      <c r="J30" s="68" t="s">
        <v>26</v>
      </c>
      <c r="K30" s="68" t="s">
        <v>24</v>
      </c>
      <c r="L30" s="68" t="s">
        <v>25</v>
      </c>
      <c r="M30" s="68" t="s">
        <v>26</v>
      </c>
      <c r="N30" s="68" t="s">
        <v>24</v>
      </c>
      <c r="O30" s="68" t="s">
        <v>25</v>
      </c>
      <c r="P30" s="68" t="s">
        <v>26</v>
      </c>
      <c r="Q30" s="68" t="s">
        <v>24</v>
      </c>
      <c r="R30" s="68" t="s">
        <v>25</v>
      </c>
      <c r="S30" s="68" t="s">
        <v>26</v>
      </c>
      <c r="T30" s="68" t="s">
        <v>24</v>
      </c>
      <c r="U30" s="68" t="s">
        <v>25</v>
      </c>
      <c r="V30" s="68" t="s">
        <v>26</v>
      </c>
      <c r="W30" s="68" t="s">
        <v>24</v>
      </c>
      <c r="X30" s="68" t="s">
        <v>25</v>
      </c>
      <c r="Y30" s="68" t="s">
        <v>26</v>
      </c>
      <c r="Z30" s="68" t="s">
        <v>24</v>
      </c>
      <c r="AA30" s="68" t="s">
        <v>25</v>
      </c>
      <c r="AB30" s="68" t="s">
        <v>26</v>
      </c>
      <c r="AC30" s="68" t="s">
        <v>24</v>
      </c>
      <c r="AD30" s="68" t="s">
        <v>25</v>
      </c>
      <c r="AE30" s="68" t="s">
        <v>26</v>
      </c>
      <c r="AF30" s="68" t="s">
        <v>24</v>
      </c>
      <c r="AG30" s="68" t="s">
        <v>25</v>
      </c>
      <c r="AH30" s="83">
        <f t="array" ref="AH30">SUM((D30:AG30=D$9:AG$9)*(D30:AG30&lt;&gt;""))</f>
        <v>4</v>
      </c>
      <c r="AI30" s="9">
        <f t="shared" si="0"/>
        <v>13.32</v>
      </c>
      <c r="AJ30" s="8" t="str">
        <f t="shared" si="1"/>
        <v>TIDAK</v>
      </c>
      <c r="AL30" s="9">
        <f t="shared" si="2"/>
        <v>13.328099999999999</v>
      </c>
    </row>
    <row r="31" spans="2:38" x14ac:dyDescent="0.25">
      <c r="B31" s="8">
        <v>20</v>
      </c>
      <c r="C31" s="41" t="str">
        <f>'DATA NAMA SISWA'!C25</f>
        <v>S20</v>
      </c>
      <c r="D31" s="49" t="s">
        <v>25</v>
      </c>
      <c r="E31" s="49" t="s">
        <v>24</v>
      </c>
      <c r="F31" s="49" t="s">
        <v>25</v>
      </c>
      <c r="G31" s="68" t="s">
        <v>25</v>
      </c>
      <c r="H31" s="68" t="s">
        <v>24</v>
      </c>
      <c r="I31" s="68" t="s">
        <v>25</v>
      </c>
      <c r="J31" s="68" t="s">
        <v>25</v>
      </c>
      <c r="K31" s="68" t="s">
        <v>24</v>
      </c>
      <c r="L31" s="68" t="s">
        <v>25</v>
      </c>
      <c r="M31" s="68" t="s">
        <v>25</v>
      </c>
      <c r="N31" s="68" t="s">
        <v>24</v>
      </c>
      <c r="O31" s="68" t="s">
        <v>25</v>
      </c>
      <c r="P31" s="68" t="s">
        <v>25</v>
      </c>
      <c r="Q31" s="68" t="s">
        <v>24</v>
      </c>
      <c r="R31" s="68" t="s">
        <v>25</v>
      </c>
      <c r="S31" s="68" t="s">
        <v>25</v>
      </c>
      <c r="T31" s="68" t="s">
        <v>24</v>
      </c>
      <c r="U31" s="68" t="s">
        <v>25</v>
      </c>
      <c r="V31" s="68" t="s">
        <v>25</v>
      </c>
      <c r="W31" s="68" t="s">
        <v>24</v>
      </c>
      <c r="X31" s="68" t="s">
        <v>25</v>
      </c>
      <c r="Y31" s="68" t="s">
        <v>25</v>
      </c>
      <c r="Z31" s="68" t="s">
        <v>24</v>
      </c>
      <c r="AA31" s="68" t="s">
        <v>25</v>
      </c>
      <c r="AB31" s="68" t="s">
        <v>25</v>
      </c>
      <c r="AC31" s="68" t="s">
        <v>24</v>
      </c>
      <c r="AD31" s="68" t="s">
        <v>25</v>
      </c>
      <c r="AE31" s="68" t="s">
        <v>25</v>
      </c>
      <c r="AF31" s="68" t="s">
        <v>24</v>
      </c>
      <c r="AG31" s="68" t="s">
        <v>25</v>
      </c>
      <c r="AH31" s="83">
        <f t="array" ref="AH31">SUM((D31:AG31=D$9:AG$9)*(D31:AG31&lt;&gt;""))</f>
        <v>8</v>
      </c>
      <c r="AI31" s="9">
        <f t="shared" si="0"/>
        <v>26.64</v>
      </c>
      <c r="AJ31" s="8" t="str">
        <f t="shared" si="1"/>
        <v>TIDAK</v>
      </c>
      <c r="AL31" s="9">
        <f t="shared" si="2"/>
        <v>26.648</v>
      </c>
    </row>
    <row r="32" spans="2:38" x14ac:dyDescent="0.25">
      <c r="B32" s="8">
        <v>21</v>
      </c>
      <c r="C32" s="41" t="str">
        <f>'DATA NAMA SISWA'!C26</f>
        <v>S21</v>
      </c>
      <c r="D32" s="49" t="s">
        <v>25</v>
      </c>
      <c r="E32" s="49" t="s">
        <v>24</v>
      </c>
      <c r="F32" s="49" t="s">
        <v>27</v>
      </c>
      <c r="G32" s="68" t="s">
        <v>25</v>
      </c>
      <c r="H32" s="68" t="s">
        <v>24</v>
      </c>
      <c r="I32" s="68" t="s">
        <v>27</v>
      </c>
      <c r="J32" s="68" t="s">
        <v>25</v>
      </c>
      <c r="K32" s="68" t="s">
        <v>24</v>
      </c>
      <c r="L32" s="68" t="s">
        <v>27</v>
      </c>
      <c r="M32" s="68" t="s">
        <v>25</v>
      </c>
      <c r="N32" s="68" t="s">
        <v>24</v>
      </c>
      <c r="O32" s="68" t="s">
        <v>27</v>
      </c>
      <c r="P32" s="68" t="s">
        <v>25</v>
      </c>
      <c r="Q32" s="68" t="s">
        <v>24</v>
      </c>
      <c r="R32" s="68" t="s">
        <v>27</v>
      </c>
      <c r="S32" s="68" t="s">
        <v>25</v>
      </c>
      <c r="T32" s="68" t="s">
        <v>24</v>
      </c>
      <c r="U32" s="68" t="s">
        <v>27</v>
      </c>
      <c r="V32" s="68" t="s">
        <v>25</v>
      </c>
      <c r="W32" s="68" t="s">
        <v>24</v>
      </c>
      <c r="X32" s="68" t="s">
        <v>27</v>
      </c>
      <c r="Y32" s="68" t="s">
        <v>25</v>
      </c>
      <c r="Z32" s="68" t="s">
        <v>24</v>
      </c>
      <c r="AA32" s="68" t="s">
        <v>27</v>
      </c>
      <c r="AB32" s="68" t="s">
        <v>25</v>
      </c>
      <c r="AC32" s="68" t="s">
        <v>24</v>
      </c>
      <c r="AD32" s="68" t="s">
        <v>27</v>
      </c>
      <c r="AE32" s="68" t="s">
        <v>25</v>
      </c>
      <c r="AF32" s="68" t="s">
        <v>24</v>
      </c>
      <c r="AG32" s="68" t="s">
        <v>27</v>
      </c>
      <c r="AH32" s="83">
        <f t="array" ref="AH32">SUM((D32:AG32=D$9:AG$9)*(D32:AG32&lt;&gt;""))</f>
        <v>6</v>
      </c>
      <c r="AI32" s="9">
        <f t="shared" si="0"/>
        <v>19.98</v>
      </c>
      <c r="AJ32" s="8" t="str">
        <f t="shared" si="1"/>
        <v>TIDAK</v>
      </c>
      <c r="AL32" s="9">
        <f t="shared" si="2"/>
        <v>19.9879</v>
      </c>
    </row>
    <row r="33" spans="2:38" x14ac:dyDescent="0.25">
      <c r="B33" s="8">
        <v>22</v>
      </c>
      <c r="C33" s="41" t="str">
        <f>'DATA NAMA SISWA'!C27</f>
        <v>S22</v>
      </c>
      <c r="D33" s="49" t="s">
        <v>24</v>
      </c>
      <c r="E33" s="49" t="s">
        <v>25</v>
      </c>
      <c r="F33" s="49" t="s">
        <v>27</v>
      </c>
      <c r="G33" s="68" t="s">
        <v>24</v>
      </c>
      <c r="H33" s="68" t="s">
        <v>25</v>
      </c>
      <c r="I33" s="68" t="s">
        <v>27</v>
      </c>
      <c r="J33" s="68" t="s">
        <v>24</v>
      </c>
      <c r="K33" s="68" t="s">
        <v>25</v>
      </c>
      <c r="L33" s="68" t="s">
        <v>27</v>
      </c>
      <c r="M33" s="68" t="s">
        <v>24</v>
      </c>
      <c r="N33" s="68" t="s">
        <v>25</v>
      </c>
      <c r="O33" s="68" t="s">
        <v>27</v>
      </c>
      <c r="P33" s="68" t="s">
        <v>24</v>
      </c>
      <c r="Q33" s="68" t="s">
        <v>25</v>
      </c>
      <c r="R33" s="68" t="s">
        <v>27</v>
      </c>
      <c r="S33" s="68" t="s">
        <v>24</v>
      </c>
      <c r="T33" s="68" t="s">
        <v>25</v>
      </c>
      <c r="U33" s="68" t="s">
        <v>27</v>
      </c>
      <c r="V33" s="68" t="s">
        <v>24</v>
      </c>
      <c r="W33" s="68" t="s">
        <v>25</v>
      </c>
      <c r="X33" s="68" t="s">
        <v>27</v>
      </c>
      <c r="Y33" s="68" t="s">
        <v>24</v>
      </c>
      <c r="Z33" s="68" t="s">
        <v>25</v>
      </c>
      <c r="AA33" s="68" t="s">
        <v>27</v>
      </c>
      <c r="AB33" s="68" t="s">
        <v>24</v>
      </c>
      <c r="AC33" s="68" t="s">
        <v>25</v>
      </c>
      <c r="AD33" s="68" t="s">
        <v>27</v>
      </c>
      <c r="AE33" s="68" t="s">
        <v>24</v>
      </c>
      <c r="AF33" s="68" t="s">
        <v>25</v>
      </c>
      <c r="AG33" s="68" t="s">
        <v>27</v>
      </c>
      <c r="AH33" s="83">
        <f t="array" ref="AH33">SUM((D33:AG33=D$9:AG$9)*(D33:AG33&lt;&gt;""))</f>
        <v>8</v>
      </c>
      <c r="AI33" s="9">
        <f t="shared" si="0"/>
        <v>26.64</v>
      </c>
      <c r="AJ33" s="8" t="str">
        <f t="shared" si="1"/>
        <v>TIDAK</v>
      </c>
      <c r="AL33" s="9">
        <f t="shared" si="2"/>
        <v>26.6478</v>
      </c>
    </row>
    <row r="34" spans="2:38" x14ac:dyDescent="0.25">
      <c r="B34" s="8">
        <v>23</v>
      </c>
      <c r="C34" s="41" t="str">
        <f>'DATA NAMA SISWA'!C28</f>
        <v>S23</v>
      </c>
      <c r="D34" s="49" t="s">
        <v>24</v>
      </c>
      <c r="E34" s="49" t="s">
        <v>25</v>
      </c>
      <c r="F34" s="49" t="s">
        <v>27</v>
      </c>
      <c r="G34" s="68" t="s">
        <v>24</v>
      </c>
      <c r="H34" s="68" t="s">
        <v>25</v>
      </c>
      <c r="I34" s="68" t="s">
        <v>27</v>
      </c>
      <c r="J34" s="68" t="s">
        <v>24</v>
      </c>
      <c r="K34" s="68" t="s">
        <v>25</v>
      </c>
      <c r="L34" s="68" t="s">
        <v>27</v>
      </c>
      <c r="M34" s="68" t="s">
        <v>24</v>
      </c>
      <c r="N34" s="68" t="s">
        <v>25</v>
      </c>
      <c r="O34" s="68" t="s">
        <v>27</v>
      </c>
      <c r="P34" s="68" t="s">
        <v>24</v>
      </c>
      <c r="Q34" s="68" t="s">
        <v>25</v>
      </c>
      <c r="R34" s="68" t="s">
        <v>27</v>
      </c>
      <c r="S34" s="68" t="s">
        <v>24</v>
      </c>
      <c r="T34" s="68" t="s">
        <v>25</v>
      </c>
      <c r="U34" s="68" t="s">
        <v>27</v>
      </c>
      <c r="V34" s="68" t="s">
        <v>24</v>
      </c>
      <c r="W34" s="68" t="s">
        <v>25</v>
      </c>
      <c r="X34" s="68" t="s">
        <v>27</v>
      </c>
      <c r="Y34" s="68" t="s">
        <v>24</v>
      </c>
      <c r="Z34" s="68" t="s">
        <v>25</v>
      </c>
      <c r="AA34" s="68" t="s">
        <v>27</v>
      </c>
      <c r="AB34" s="68" t="s">
        <v>24</v>
      </c>
      <c r="AC34" s="68" t="s">
        <v>25</v>
      </c>
      <c r="AD34" s="68" t="s">
        <v>27</v>
      </c>
      <c r="AE34" s="68" t="s">
        <v>24</v>
      </c>
      <c r="AF34" s="68" t="s">
        <v>25</v>
      </c>
      <c r="AG34" s="68" t="s">
        <v>27</v>
      </c>
      <c r="AH34" s="83">
        <f t="array" ref="AH34">SUM((D34:AG34=D$9:AG$9)*(D34:AG34&lt;&gt;""))</f>
        <v>8</v>
      </c>
      <c r="AI34" s="9">
        <f t="shared" si="0"/>
        <v>26.64</v>
      </c>
      <c r="AJ34" s="8" t="str">
        <f t="shared" si="1"/>
        <v>TIDAK</v>
      </c>
      <c r="AL34" s="9">
        <f t="shared" si="2"/>
        <v>26.6477</v>
      </c>
    </row>
    <row r="35" spans="2:38" x14ac:dyDescent="0.25">
      <c r="B35" s="8">
        <v>24</v>
      </c>
      <c r="C35" s="41" t="str">
        <f>'DATA NAMA SISWA'!C29</f>
        <v>S24</v>
      </c>
      <c r="D35" s="49" t="s">
        <v>24</v>
      </c>
      <c r="E35" s="49" t="s">
        <v>25</v>
      </c>
      <c r="F35" s="49" t="s">
        <v>27</v>
      </c>
      <c r="G35" s="68" t="s">
        <v>24</v>
      </c>
      <c r="H35" s="68" t="s">
        <v>25</v>
      </c>
      <c r="I35" s="68" t="s">
        <v>27</v>
      </c>
      <c r="J35" s="68" t="s">
        <v>24</v>
      </c>
      <c r="K35" s="68" t="s">
        <v>25</v>
      </c>
      <c r="L35" s="68" t="s">
        <v>27</v>
      </c>
      <c r="M35" s="68" t="s">
        <v>24</v>
      </c>
      <c r="N35" s="68" t="s">
        <v>25</v>
      </c>
      <c r="O35" s="68" t="s">
        <v>27</v>
      </c>
      <c r="P35" s="68" t="s">
        <v>24</v>
      </c>
      <c r="Q35" s="68" t="s">
        <v>25</v>
      </c>
      <c r="R35" s="68" t="s">
        <v>27</v>
      </c>
      <c r="S35" s="68" t="s">
        <v>24</v>
      </c>
      <c r="T35" s="68" t="s">
        <v>25</v>
      </c>
      <c r="U35" s="68" t="s">
        <v>27</v>
      </c>
      <c r="V35" s="68" t="s">
        <v>24</v>
      </c>
      <c r="W35" s="68" t="s">
        <v>25</v>
      </c>
      <c r="X35" s="68" t="s">
        <v>27</v>
      </c>
      <c r="Y35" s="68" t="s">
        <v>24</v>
      </c>
      <c r="Z35" s="68" t="s">
        <v>25</v>
      </c>
      <c r="AA35" s="68" t="s">
        <v>27</v>
      </c>
      <c r="AB35" s="68" t="s">
        <v>24</v>
      </c>
      <c r="AC35" s="68" t="s">
        <v>25</v>
      </c>
      <c r="AD35" s="68" t="s">
        <v>27</v>
      </c>
      <c r="AE35" s="68" t="s">
        <v>24</v>
      </c>
      <c r="AF35" s="68" t="s">
        <v>25</v>
      </c>
      <c r="AG35" s="68" t="s">
        <v>27</v>
      </c>
      <c r="AH35" s="83">
        <f t="array" ref="AH35">SUM((D35:AG35=D$9:AG$9)*(D35:AG35&lt;&gt;""))</f>
        <v>8</v>
      </c>
      <c r="AI35" s="9">
        <f t="shared" si="0"/>
        <v>26.64</v>
      </c>
      <c r="AJ35" s="8" t="str">
        <f t="shared" si="1"/>
        <v>TIDAK</v>
      </c>
      <c r="AL35" s="9">
        <f t="shared" si="2"/>
        <v>26.647600000000001</v>
      </c>
    </row>
    <row r="36" spans="2:38" x14ac:dyDescent="0.25">
      <c r="B36" s="8">
        <v>25</v>
      </c>
      <c r="C36" s="41" t="str">
        <f>'DATA NAMA SISWA'!C30</f>
        <v>S25</v>
      </c>
      <c r="D36" s="49" t="s">
        <v>24</v>
      </c>
      <c r="E36" s="49" t="s">
        <v>25</v>
      </c>
      <c r="F36" s="49" t="s">
        <v>24</v>
      </c>
      <c r="G36" s="68" t="s">
        <v>24</v>
      </c>
      <c r="H36" s="68" t="s">
        <v>25</v>
      </c>
      <c r="I36" s="68" t="s">
        <v>24</v>
      </c>
      <c r="J36" s="68" t="s">
        <v>24</v>
      </c>
      <c r="K36" s="68" t="s">
        <v>25</v>
      </c>
      <c r="L36" s="68" t="s">
        <v>24</v>
      </c>
      <c r="M36" s="68" t="s">
        <v>24</v>
      </c>
      <c r="N36" s="68" t="s">
        <v>25</v>
      </c>
      <c r="O36" s="68" t="s">
        <v>24</v>
      </c>
      <c r="P36" s="68" t="s">
        <v>24</v>
      </c>
      <c r="Q36" s="68" t="s">
        <v>25</v>
      </c>
      <c r="R36" s="68" t="s">
        <v>24</v>
      </c>
      <c r="S36" s="68" t="s">
        <v>24</v>
      </c>
      <c r="T36" s="68" t="s">
        <v>25</v>
      </c>
      <c r="U36" s="68" t="s">
        <v>24</v>
      </c>
      <c r="V36" s="68" t="s">
        <v>24</v>
      </c>
      <c r="W36" s="68" t="s">
        <v>25</v>
      </c>
      <c r="X36" s="68" t="s">
        <v>24</v>
      </c>
      <c r="Y36" s="68" t="s">
        <v>24</v>
      </c>
      <c r="Z36" s="68" t="s">
        <v>25</v>
      </c>
      <c r="AA36" s="68" t="s">
        <v>24</v>
      </c>
      <c r="AB36" s="68" t="s">
        <v>24</v>
      </c>
      <c r="AC36" s="68" t="s">
        <v>25</v>
      </c>
      <c r="AD36" s="68" t="s">
        <v>24</v>
      </c>
      <c r="AE36" s="68" t="s">
        <v>24</v>
      </c>
      <c r="AF36" s="68" t="s">
        <v>25</v>
      </c>
      <c r="AG36" s="68" t="s">
        <v>24</v>
      </c>
      <c r="AH36" s="83">
        <f t="array" ref="AH36">SUM((D36:AG36=D$9:AG$9)*(D36:AG36&lt;&gt;""))</f>
        <v>9</v>
      </c>
      <c r="AI36" s="9">
        <f t="shared" si="0"/>
        <v>29.97</v>
      </c>
      <c r="AJ36" s="8" t="str">
        <f t="shared" si="1"/>
        <v>TIDAK</v>
      </c>
      <c r="AL36" s="9">
        <f t="shared" si="2"/>
        <v>29.977499999999999</v>
      </c>
    </row>
    <row r="37" spans="2:38" x14ac:dyDescent="0.25">
      <c r="B37" s="8">
        <v>26</v>
      </c>
      <c r="C37" s="41" t="str">
        <f>'DATA NAMA SISWA'!C31</f>
        <v>S26</v>
      </c>
      <c r="D37" s="49" t="s">
        <v>24</v>
      </c>
      <c r="E37" s="49" t="s">
        <v>27</v>
      </c>
      <c r="F37" s="49" t="s">
        <v>24</v>
      </c>
      <c r="G37" s="68" t="s">
        <v>24</v>
      </c>
      <c r="H37" s="68" t="s">
        <v>27</v>
      </c>
      <c r="I37" s="68" t="s">
        <v>24</v>
      </c>
      <c r="J37" s="68" t="s">
        <v>24</v>
      </c>
      <c r="K37" s="68" t="s">
        <v>27</v>
      </c>
      <c r="L37" s="68" t="s">
        <v>24</v>
      </c>
      <c r="M37" s="68" t="s">
        <v>24</v>
      </c>
      <c r="N37" s="68" t="s">
        <v>27</v>
      </c>
      <c r="O37" s="68" t="s">
        <v>24</v>
      </c>
      <c r="P37" s="68" t="s">
        <v>24</v>
      </c>
      <c r="Q37" s="68" t="s">
        <v>27</v>
      </c>
      <c r="R37" s="68" t="s">
        <v>24</v>
      </c>
      <c r="S37" s="68" t="s">
        <v>24</v>
      </c>
      <c r="T37" s="68" t="s">
        <v>27</v>
      </c>
      <c r="U37" s="68" t="s">
        <v>24</v>
      </c>
      <c r="V37" s="68" t="s">
        <v>24</v>
      </c>
      <c r="W37" s="68" t="s">
        <v>27</v>
      </c>
      <c r="X37" s="68" t="s">
        <v>24</v>
      </c>
      <c r="Y37" s="68" t="s">
        <v>24</v>
      </c>
      <c r="Z37" s="68" t="s">
        <v>27</v>
      </c>
      <c r="AA37" s="68" t="s">
        <v>24</v>
      </c>
      <c r="AB37" s="68" t="s">
        <v>24</v>
      </c>
      <c r="AC37" s="68" t="s">
        <v>27</v>
      </c>
      <c r="AD37" s="68" t="s">
        <v>24</v>
      </c>
      <c r="AE37" s="68" t="s">
        <v>24</v>
      </c>
      <c r="AF37" s="68" t="s">
        <v>27</v>
      </c>
      <c r="AG37" s="68" t="s">
        <v>24</v>
      </c>
      <c r="AH37" s="83">
        <f t="array" ref="AH37">SUM((D37:AG37=D$9:AG$9)*(D37:AG37&lt;&gt;""))</f>
        <v>9</v>
      </c>
      <c r="AI37" s="9">
        <f t="shared" si="0"/>
        <v>29.97</v>
      </c>
      <c r="AJ37" s="8" t="str">
        <f t="shared" si="1"/>
        <v>TIDAK</v>
      </c>
      <c r="AL37" s="9">
        <f t="shared" si="2"/>
        <v>29.977399999999999</v>
      </c>
    </row>
    <row r="38" spans="2:38" x14ac:dyDescent="0.25">
      <c r="B38" s="8">
        <v>27</v>
      </c>
      <c r="C38" s="41" t="str">
        <f>'DATA NAMA SISWA'!C32</f>
        <v>S27</v>
      </c>
      <c r="D38" s="49" t="s">
        <v>24</v>
      </c>
      <c r="E38" s="49" t="s">
        <v>27</v>
      </c>
      <c r="F38" s="49" t="s">
        <v>24</v>
      </c>
      <c r="G38" s="68" t="s">
        <v>24</v>
      </c>
      <c r="H38" s="68" t="s">
        <v>27</v>
      </c>
      <c r="I38" s="68" t="s">
        <v>24</v>
      </c>
      <c r="J38" s="68" t="s">
        <v>24</v>
      </c>
      <c r="K38" s="68" t="s">
        <v>27</v>
      </c>
      <c r="L38" s="68" t="s">
        <v>24</v>
      </c>
      <c r="M38" s="68" t="s">
        <v>24</v>
      </c>
      <c r="N38" s="68" t="s">
        <v>27</v>
      </c>
      <c r="O38" s="68" t="s">
        <v>24</v>
      </c>
      <c r="P38" s="68" t="s">
        <v>24</v>
      </c>
      <c r="Q38" s="68" t="s">
        <v>27</v>
      </c>
      <c r="R38" s="68" t="s">
        <v>24</v>
      </c>
      <c r="S38" s="68" t="s">
        <v>24</v>
      </c>
      <c r="T38" s="68" t="s">
        <v>27</v>
      </c>
      <c r="U38" s="68" t="s">
        <v>24</v>
      </c>
      <c r="V38" s="68" t="s">
        <v>24</v>
      </c>
      <c r="W38" s="68" t="s">
        <v>27</v>
      </c>
      <c r="X38" s="68" t="s">
        <v>24</v>
      </c>
      <c r="Y38" s="68" t="s">
        <v>24</v>
      </c>
      <c r="Z38" s="68" t="s">
        <v>27</v>
      </c>
      <c r="AA38" s="68" t="s">
        <v>24</v>
      </c>
      <c r="AB38" s="68" t="s">
        <v>24</v>
      </c>
      <c r="AC38" s="68" t="s">
        <v>27</v>
      </c>
      <c r="AD38" s="68" t="s">
        <v>24</v>
      </c>
      <c r="AE38" s="68" t="s">
        <v>24</v>
      </c>
      <c r="AF38" s="68" t="s">
        <v>27</v>
      </c>
      <c r="AG38" s="68" t="s">
        <v>24</v>
      </c>
      <c r="AH38" s="83">
        <f t="array" ref="AH38">SUM((D38:AG38=D$9:AG$9)*(D38:AG38&lt;&gt;""))</f>
        <v>9</v>
      </c>
      <c r="AI38" s="9">
        <f t="shared" si="0"/>
        <v>29.97</v>
      </c>
      <c r="AJ38" s="8" t="str">
        <f t="shared" si="1"/>
        <v>TIDAK</v>
      </c>
      <c r="AL38" s="9">
        <f t="shared" si="2"/>
        <v>29.9773</v>
      </c>
    </row>
    <row r="39" spans="2:38" x14ac:dyDescent="0.25">
      <c r="B39" s="8">
        <v>28</v>
      </c>
      <c r="C39" s="41" t="str">
        <f>'DATA NAMA SISWA'!C33</f>
        <v>S28</v>
      </c>
      <c r="D39" s="49" t="s">
        <v>24</v>
      </c>
      <c r="E39" s="49" t="s">
        <v>25</v>
      </c>
      <c r="F39" s="49" t="s">
        <v>25</v>
      </c>
      <c r="G39" s="68" t="s">
        <v>24</v>
      </c>
      <c r="H39" s="68" t="s">
        <v>25</v>
      </c>
      <c r="I39" s="68" t="s">
        <v>25</v>
      </c>
      <c r="J39" s="68" t="s">
        <v>24</v>
      </c>
      <c r="K39" s="68" t="s">
        <v>25</v>
      </c>
      <c r="L39" s="68" t="s">
        <v>25</v>
      </c>
      <c r="M39" s="68" t="s">
        <v>24</v>
      </c>
      <c r="N39" s="68" t="s">
        <v>25</v>
      </c>
      <c r="O39" s="68" t="s">
        <v>25</v>
      </c>
      <c r="P39" s="68" t="s">
        <v>24</v>
      </c>
      <c r="Q39" s="68" t="s">
        <v>25</v>
      </c>
      <c r="R39" s="68" t="s">
        <v>25</v>
      </c>
      <c r="S39" s="68" t="s">
        <v>24</v>
      </c>
      <c r="T39" s="68" t="s">
        <v>25</v>
      </c>
      <c r="U39" s="68" t="s">
        <v>25</v>
      </c>
      <c r="V39" s="68" t="s">
        <v>24</v>
      </c>
      <c r="W39" s="68" t="s">
        <v>25</v>
      </c>
      <c r="X39" s="68" t="s">
        <v>25</v>
      </c>
      <c r="Y39" s="68" t="s">
        <v>24</v>
      </c>
      <c r="Z39" s="68" t="s">
        <v>25</v>
      </c>
      <c r="AA39" s="68" t="s">
        <v>25</v>
      </c>
      <c r="AB39" s="68" t="s">
        <v>24</v>
      </c>
      <c r="AC39" s="68" t="s">
        <v>25</v>
      </c>
      <c r="AD39" s="68" t="s">
        <v>25</v>
      </c>
      <c r="AE39" s="68" t="s">
        <v>24</v>
      </c>
      <c r="AF39" s="68" t="s">
        <v>25</v>
      </c>
      <c r="AG39" s="68" t="s">
        <v>25</v>
      </c>
      <c r="AH39" s="83">
        <f t="array" ref="AH39">SUM((D39:AG39=D$9:AG$9)*(D39:AG39&lt;&gt;""))</f>
        <v>10</v>
      </c>
      <c r="AI39" s="9">
        <f t="shared" si="0"/>
        <v>33.299999999999997</v>
      </c>
      <c r="AJ39" s="8" t="str">
        <f t="shared" si="1"/>
        <v>TIDAK</v>
      </c>
      <c r="AL39" s="9">
        <f t="shared" si="2"/>
        <v>33.372</v>
      </c>
    </row>
    <row r="40" spans="2:38" x14ac:dyDescent="0.25">
      <c r="B40" s="8">
        <v>29</v>
      </c>
      <c r="C40" s="41" t="str">
        <f>'DATA NAMA SISWA'!C34</f>
        <v>S29</v>
      </c>
      <c r="D40" s="49" t="s">
        <v>24</v>
      </c>
      <c r="E40" s="49" t="s">
        <v>25</v>
      </c>
      <c r="F40" s="49" t="s">
        <v>25</v>
      </c>
      <c r="G40" s="68" t="s">
        <v>24</v>
      </c>
      <c r="H40" s="68" t="s">
        <v>25</v>
      </c>
      <c r="I40" s="68" t="s">
        <v>25</v>
      </c>
      <c r="J40" s="68" t="s">
        <v>24</v>
      </c>
      <c r="K40" s="68" t="s">
        <v>25</v>
      </c>
      <c r="L40" s="68" t="s">
        <v>25</v>
      </c>
      <c r="M40" s="68" t="s">
        <v>24</v>
      </c>
      <c r="N40" s="68" t="s">
        <v>25</v>
      </c>
      <c r="O40" s="68" t="s">
        <v>25</v>
      </c>
      <c r="P40" s="68" t="s">
        <v>24</v>
      </c>
      <c r="Q40" s="68" t="s">
        <v>25</v>
      </c>
      <c r="R40" s="68" t="s">
        <v>25</v>
      </c>
      <c r="S40" s="68" t="s">
        <v>24</v>
      </c>
      <c r="T40" s="68" t="s">
        <v>25</v>
      </c>
      <c r="U40" s="68" t="s">
        <v>25</v>
      </c>
      <c r="V40" s="68" t="s">
        <v>24</v>
      </c>
      <c r="W40" s="68" t="s">
        <v>25</v>
      </c>
      <c r="X40" s="68" t="s">
        <v>25</v>
      </c>
      <c r="Y40" s="68" t="s">
        <v>24</v>
      </c>
      <c r="Z40" s="68" t="s">
        <v>25</v>
      </c>
      <c r="AA40" s="68" t="s">
        <v>25</v>
      </c>
      <c r="AB40" s="68" t="s">
        <v>24</v>
      </c>
      <c r="AC40" s="68" t="s">
        <v>25</v>
      </c>
      <c r="AD40" s="68" t="s">
        <v>25</v>
      </c>
      <c r="AE40" s="68" t="s">
        <v>24</v>
      </c>
      <c r="AF40" s="68" t="s">
        <v>25</v>
      </c>
      <c r="AG40" s="68" t="s">
        <v>25</v>
      </c>
      <c r="AH40" s="83">
        <f t="array" ref="AH40">SUM((D40:AG40=D$9:AG$9)*(D40:AG40&lt;&gt;""))</f>
        <v>10</v>
      </c>
      <c r="AI40" s="9">
        <f t="shared" si="0"/>
        <v>33.299999999999997</v>
      </c>
      <c r="AJ40" s="8" t="str">
        <f t="shared" si="1"/>
        <v>TIDAK</v>
      </c>
      <c r="AL40" s="9">
        <f t="shared" si="2"/>
        <v>33.371000000000002</v>
      </c>
    </row>
    <row r="41" spans="2:38" x14ac:dyDescent="0.25">
      <c r="B41" s="8">
        <v>30</v>
      </c>
      <c r="C41" s="41" t="str">
        <f>'DATA NAMA SISWA'!C35</f>
        <v>S30</v>
      </c>
      <c r="D41" s="49" t="s">
        <v>24</v>
      </c>
      <c r="E41" s="49" t="s">
        <v>25</v>
      </c>
      <c r="F41" s="49" t="s">
        <v>25</v>
      </c>
      <c r="G41" s="68" t="s">
        <v>24</v>
      </c>
      <c r="H41" s="68" t="s">
        <v>25</v>
      </c>
      <c r="I41" s="68" t="s">
        <v>25</v>
      </c>
      <c r="J41" s="68" t="s">
        <v>24</v>
      </c>
      <c r="K41" s="68" t="s">
        <v>25</v>
      </c>
      <c r="L41" s="68" t="s">
        <v>25</v>
      </c>
      <c r="M41" s="68" t="s">
        <v>24</v>
      </c>
      <c r="N41" s="68" t="s">
        <v>25</v>
      </c>
      <c r="O41" s="68" t="s">
        <v>25</v>
      </c>
      <c r="P41" s="68" t="s">
        <v>24</v>
      </c>
      <c r="Q41" s="68" t="s">
        <v>25</v>
      </c>
      <c r="R41" s="68" t="s">
        <v>25</v>
      </c>
      <c r="S41" s="68" t="s">
        <v>24</v>
      </c>
      <c r="T41" s="68" t="s">
        <v>25</v>
      </c>
      <c r="U41" s="68" t="s">
        <v>25</v>
      </c>
      <c r="V41" s="68" t="s">
        <v>24</v>
      </c>
      <c r="W41" s="68" t="s">
        <v>25</v>
      </c>
      <c r="X41" s="68" t="s">
        <v>25</v>
      </c>
      <c r="Y41" s="68" t="s">
        <v>24</v>
      </c>
      <c r="Z41" s="68" t="s">
        <v>25</v>
      </c>
      <c r="AA41" s="68" t="s">
        <v>25</v>
      </c>
      <c r="AB41" s="68" t="s">
        <v>24</v>
      </c>
      <c r="AC41" s="68" t="s">
        <v>25</v>
      </c>
      <c r="AD41" s="68" t="s">
        <v>25</v>
      </c>
      <c r="AE41" s="68" t="s">
        <v>24</v>
      </c>
      <c r="AF41" s="68" t="s">
        <v>25</v>
      </c>
      <c r="AG41" s="68" t="s">
        <v>25</v>
      </c>
      <c r="AH41" s="8">
        <f t="array" ref="AH41">SUM((D41:AG41=D$9:AG$9)*(D41:AG41&lt;&gt;""))</f>
        <v>10</v>
      </c>
      <c r="AI41" s="9">
        <f t="shared" si="0"/>
        <v>33.299999999999997</v>
      </c>
      <c r="AJ41" s="8" t="str">
        <f t="shared" si="1"/>
        <v>TIDAK</v>
      </c>
      <c r="AL41" s="9">
        <f t="shared" si="2"/>
        <v>33.369999999999997</v>
      </c>
    </row>
    <row r="42" spans="2:38" x14ac:dyDescent="0.25">
      <c r="B42" s="8">
        <v>31</v>
      </c>
      <c r="C42" s="41">
        <f>'DATA NAMA SISWA'!C36</f>
        <v>0</v>
      </c>
      <c r="D42" s="49"/>
      <c r="E42" s="49"/>
      <c r="F42" s="49"/>
      <c r="G42" s="49"/>
      <c r="H42" s="49"/>
      <c r="I42" s="49"/>
      <c r="J42" s="49"/>
      <c r="K42" s="49"/>
      <c r="L42" s="49"/>
      <c r="M42" s="49"/>
      <c r="N42" s="49"/>
      <c r="O42" s="49"/>
      <c r="P42" s="49"/>
      <c r="Q42" s="49"/>
      <c r="R42" s="49"/>
      <c r="S42" s="49"/>
      <c r="T42" s="49"/>
      <c r="U42" s="49"/>
      <c r="V42" s="49"/>
      <c r="W42" s="49"/>
      <c r="X42" s="49"/>
      <c r="Y42" s="49"/>
      <c r="Z42" s="49"/>
      <c r="AA42" s="49"/>
      <c r="AB42" s="49"/>
      <c r="AC42" s="49"/>
      <c r="AD42" s="41"/>
      <c r="AE42" s="41"/>
      <c r="AF42" s="41"/>
      <c r="AG42" s="41"/>
      <c r="AH42" s="8"/>
      <c r="AI42" s="9"/>
      <c r="AJ42" s="8"/>
      <c r="AL42" s="9"/>
    </row>
    <row r="43" spans="2:38" x14ac:dyDescent="0.25">
      <c r="B43" s="8">
        <v>32</v>
      </c>
      <c r="C43" s="41">
        <f>'DATA NAMA SISWA'!C37</f>
        <v>0</v>
      </c>
      <c r="D43" s="49"/>
      <c r="E43" s="49"/>
      <c r="F43" s="49"/>
      <c r="G43" s="49"/>
      <c r="H43" s="49"/>
      <c r="I43" s="49"/>
      <c r="J43" s="49"/>
      <c r="K43" s="49"/>
      <c r="L43" s="49"/>
      <c r="M43" s="49"/>
      <c r="N43" s="49"/>
      <c r="O43" s="49"/>
      <c r="P43" s="49"/>
      <c r="Q43" s="49"/>
      <c r="R43" s="49"/>
      <c r="S43" s="49"/>
      <c r="T43" s="49"/>
      <c r="U43" s="49"/>
      <c r="V43" s="49"/>
      <c r="W43" s="49"/>
      <c r="X43" s="49"/>
      <c r="Y43" s="49"/>
      <c r="Z43" s="49"/>
      <c r="AA43" s="49"/>
      <c r="AB43" s="49"/>
      <c r="AC43" s="49"/>
      <c r="AD43" s="41"/>
      <c r="AE43" s="41"/>
      <c r="AF43" s="41"/>
      <c r="AG43" s="41"/>
      <c r="AH43" s="8"/>
      <c r="AI43" s="9"/>
      <c r="AJ43" s="8"/>
      <c r="AL43" s="9"/>
    </row>
    <row r="44" spans="2:38" x14ac:dyDescent="0.25">
      <c r="B44" s="8">
        <v>33</v>
      </c>
      <c r="C44" s="41">
        <f>'DATA NAMA SISWA'!C38</f>
        <v>0</v>
      </c>
      <c r="D44" s="49"/>
      <c r="E44" s="49"/>
      <c r="F44" s="49"/>
      <c r="G44" s="49"/>
      <c r="H44" s="49"/>
      <c r="I44" s="49"/>
      <c r="J44" s="49"/>
      <c r="K44" s="49"/>
      <c r="L44" s="49"/>
      <c r="M44" s="49"/>
      <c r="N44" s="49"/>
      <c r="O44" s="49"/>
      <c r="P44" s="49"/>
      <c r="Q44" s="49"/>
      <c r="R44" s="49"/>
      <c r="S44" s="49"/>
      <c r="T44" s="49"/>
      <c r="U44" s="49"/>
      <c r="V44" s="49"/>
      <c r="W44" s="49"/>
      <c r="X44" s="49"/>
      <c r="Y44" s="49"/>
      <c r="Z44" s="49"/>
      <c r="AA44" s="49"/>
      <c r="AB44" s="49"/>
      <c r="AC44" s="49"/>
      <c r="AD44" s="41"/>
      <c r="AE44" s="41"/>
      <c r="AF44" s="41"/>
      <c r="AG44" s="41"/>
      <c r="AH44" s="8"/>
      <c r="AI44" s="9"/>
      <c r="AJ44" s="8"/>
      <c r="AL44" s="9"/>
    </row>
    <row r="45" spans="2:38" x14ac:dyDescent="0.25">
      <c r="B45" s="8">
        <v>34</v>
      </c>
      <c r="C45" s="41">
        <f>'DATA NAMA SISWA'!C39</f>
        <v>0</v>
      </c>
      <c r="D45" s="49"/>
      <c r="E45" s="49"/>
      <c r="F45" s="49"/>
      <c r="G45" s="49"/>
      <c r="H45" s="49"/>
      <c r="I45" s="49"/>
      <c r="J45" s="49"/>
      <c r="K45" s="49"/>
      <c r="L45" s="49"/>
      <c r="M45" s="49"/>
      <c r="N45" s="49"/>
      <c r="O45" s="49"/>
      <c r="P45" s="49"/>
      <c r="Q45" s="49"/>
      <c r="R45" s="49"/>
      <c r="S45" s="49"/>
      <c r="T45" s="49"/>
      <c r="U45" s="49"/>
      <c r="V45" s="49"/>
      <c r="W45" s="49"/>
      <c r="X45" s="49"/>
      <c r="Y45" s="49"/>
      <c r="Z45" s="49"/>
      <c r="AA45" s="49"/>
      <c r="AB45" s="49"/>
      <c r="AC45" s="49"/>
      <c r="AD45" s="41"/>
      <c r="AE45" s="41"/>
      <c r="AF45" s="41"/>
      <c r="AG45" s="41"/>
      <c r="AH45" s="8"/>
      <c r="AI45" s="9"/>
      <c r="AJ45" s="8"/>
      <c r="AL45" s="9"/>
    </row>
    <row r="46" spans="2:38" x14ac:dyDescent="0.25">
      <c r="B46" s="8">
        <v>35</v>
      </c>
      <c r="C46" s="41">
        <f>'DATA NAMA SISWA'!C40</f>
        <v>0</v>
      </c>
      <c r="D46" s="49"/>
      <c r="E46" s="49"/>
      <c r="F46" s="49"/>
      <c r="G46" s="49"/>
      <c r="H46" s="49"/>
      <c r="I46" s="49"/>
      <c r="J46" s="49"/>
      <c r="K46" s="49"/>
      <c r="L46" s="49"/>
      <c r="M46" s="49"/>
      <c r="N46" s="49"/>
      <c r="O46" s="49"/>
      <c r="P46" s="49"/>
      <c r="Q46" s="49"/>
      <c r="R46" s="49"/>
      <c r="S46" s="49"/>
      <c r="T46" s="49"/>
      <c r="U46" s="49"/>
      <c r="V46" s="49"/>
      <c r="W46" s="49"/>
      <c r="X46" s="49"/>
      <c r="Y46" s="49"/>
      <c r="Z46" s="49"/>
      <c r="AA46" s="49"/>
      <c r="AB46" s="49"/>
      <c r="AC46" s="49"/>
      <c r="AD46" s="41"/>
      <c r="AE46" s="41"/>
      <c r="AF46" s="41"/>
      <c r="AG46" s="41"/>
      <c r="AH46" s="8"/>
      <c r="AI46" s="9"/>
      <c r="AJ46" s="8"/>
      <c r="AL46" s="9"/>
    </row>
    <row r="47" spans="2:38" x14ac:dyDescent="0.25">
      <c r="B47" s="8">
        <v>36</v>
      </c>
      <c r="C47" s="26">
        <f>'DATA NAMA SISWA'!C41</f>
        <v>0</v>
      </c>
      <c r="D47" s="41"/>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L47" s="9"/>
    </row>
    <row r="48" spans="2:38" x14ac:dyDescent="0.25">
      <c r="B48" s="8">
        <v>37</v>
      </c>
      <c r="C48" s="26">
        <f>'DATA NAMA SISWA'!C42</f>
        <v>0</v>
      </c>
      <c r="D48" s="41"/>
      <c r="E48" s="41"/>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L48" s="9"/>
    </row>
    <row r="49" spans="2:38" x14ac:dyDescent="0.25">
      <c r="B49" s="8">
        <v>38</v>
      </c>
      <c r="C49" s="26">
        <f>'DATA NAMA SISWA'!C43</f>
        <v>0</v>
      </c>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L49" s="9"/>
    </row>
    <row r="50" spans="2:38" x14ac:dyDescent="0.25">
      <c r="B50" s="8">
        <v>39</v>
      </c>
      <c r="C50" s="26">
        <f>'DATA NAMA SISWA'!C44</f>
        <v>0</v>
      </c>
      <c r="D50" s="41"/>
      <c r="E50" s="41"/>
      <c r="F50" s="41"/>
      <c r="G50" s="41"/>
      <c r="H50" s="41"/>
      <c r="I50" s="41"/>
      <c r="J50" s="41"/>
      <c r="K50" s="41"/>
      <c r="L50" s="41"/>
      <c r="M50" s="41"/>
      <c r="N50" s="41"/>
      <c r="O50" s="41"/>
      <c r="P50" s="41"/>
      <c r="Q50" s="41"/>
      <c r="R50" s="41"/>
      <c r="S50" s="41"/>
      <c r="T50" s="41"/>
      <c r="U50" s="41"/>
      <c r="V50" s="41"/>
      <c r="W50" s="41"/>
      <c r="X50" s="41"/>
      <c r="Y50" s="41"/>
      <c r="Z50" s="41"/>
      <c r="AA50" s="41"/>
      <c r="AB50" s="41"/>
      <c r="AC50" s="41"/>
      <c r="AD50" s="41"/>
      <c r="AE50" s="41"/>
      <c r="AF50" s="41"/>
      <c r="AG50" s="41"/>
      <c r="AH50" s="41"/>
      <c r="AI50" s="41"/>
      <c r="AJ50" s="41"/>
      <c r="AL50" s="9"/>
    </row>
    <row r="51" spans="2:38" x14ac:dyDescent="0.25">
      <c r="B51" s="8">
        <v>40</v>
      </c>
      <c r="C51" s="26">
        <f>'DATA NAMA SISWA'!C45</f>
        <v>0</v>
      </c>
      <c r="D51" s="41"/>
      <c r="E51" s="41"/>
      <c r="F51" s="41"/>
      <c r="G51" s="41"/>
      <c r="H51" s="41"/>
      <c r="I51" s="41"/>
      <c r="J51" s="41"/>
      <c r="K51" s="41"/>
      <c r="L51" s="41"/>
      <c r="M51" s="41"/>
      <c r="N51" s="41"/>
      <c r="O51" s="41"/>
      <c r="P51" s="41"/>
      <c r="Q51" s="41"/>
      <c r="R51" s="41"/>
      <c r="S51" s="41"/>
      <c r="T51" s="41"/>
      <c r="U51" s="41"/>
      <c r="V51" s="41"/>
      <c r="W51" s="41"/>
      <c r="X51" s="41"/>
      <c r="Y51" s="41"/>
      <c r="Z51" s="41"/>
      <c r="AA51" s="41"/>
      <c r="AB51" s="41"/>
      <c r="AC51" s="41"/>
      <c r="AD51" s="41"/>
      <c r="AE51" s="41"/>
      <c r="AF51" s="41"/>
      <c r="AG51" s="41"/>
      <c r="AH51" s="41"/>
      <c r="AI51" s="41"/>
      <c r="AJ51" s="41"/>
      <c r="AL51" s="9"/>
    </row>
    <row r="52" spans="2:38" x14ac:dyDescent="0.25">
      <c r="B52" s="181" t="s">
        <v>43</v>
      </c>
      <c r="C52" s="181"/>
      <c r="D52" s="8">
        <f t="array" ref="D52">SUM((D12:D46=D$9)*(D12:D46&lt;&gt;""))</f>
        <v>16</v>
      </c>
      <c r="E52" s="8">
        <f t="array" ref="E52">SUM((E12:E46=E$9)*(E12:E46&lt;&gt;""))</f>
        <v>14</v>
      </c>
      <c r="F52" s="8">
        <f t="array" ref="F52">SUM((F12:F46=F$9)*(F12:F46&lt;&gt;""))</f>
        <v>7</v>
      </c>
      <c r="G52" s="8">
        <f t="array" ref="G52">SUM((G12:G46=G$9)*(G12:G46&lt;&gt;""))</f>
        <v>6</v>
      </c>
      <c r="H52" s="8">
        <f t="array" ref="H52">SUM((H12:H46=H$9)*(H12:H46&lt;&gt;""))</f>
        <v>7</v>
      </c>
      <c r="I52" s="8">
        <f t="array" ref="I52">SUM((I12:I46=I$9)*(I12:I46&lt;&gt;""))</f>
        <v>8</v>
      </c>
      <c r="J52" s="8">
        <f t="array" ref="J52">SUM((J12:J46=J$9)*(J12:J46&lt;&gt;""))</f>
        <v>6</v>
      </c>
      <c r="K52" s="8">
        <f t="array" ref="K52">SUM((K12:K46=K$9)*(K12:K46&lt;&gt;""))</f>
        <v>6</v>
      </c>
      <c r="L52" s="8">
        <f t="array" ref="L52">SUM((L12:L46=L$9)*(L12:L46&lt;&gt;""))</f>
        <v>8</v>
      </c>
      <c r="M52" s="8">
        <f t="array" ref="M52">SUM((M12:M46=M$9)*(M12:M46&lt;&gt;""))</f>
        <v>16</v>
      </c>
      <c r="N52" s="8">
        <f t="array" ref="N52">SUM((N12:N46=N$9)*(N12:N46&lt;&gt;""))</f>
        <v>3</v>
      </c>
      <c r="O52" s="8">
        <f t="array" ref="O52">SUM((O12:O46=O$9)*(O12:O46&lt;&gt;""))</f>
        <v>8</v>
      </c>
      <c r="P52" s="8">
        <f t="array" ref="P52">SUM((P12:P46=P$9)*(P12:P46&lt;&gt;""))</f>
        <v>16</v>
      </c>
      <c r="Q52" s="8">
        <f t="array" ref="Q52">SUM((Q12:Q46=Q$9)*(Q12:Q46&lt;&gt;""))</f>
        <v>6</v>
      </c>
      <c r="R52" s="8">
        <f t="array" ref="R52">SUM((R12:R46=R$9)*(R12:R46&lt;&gt;""))</f>
        <v>8</v>
      </c>
      <c r="S52" s="8">
        <f t="array" ref="S52">SUM((S12:S46=S$9)*(S12:S46&lt;&gt;""))</f>
        <v>6</v>
      </c>
      <c r="T52" s="8">
        <f t="array" ref="T52">SUM((T12:T46=T$9)*(T12:T46&lt;&gt;""))</f>
        <v>3</v>
      </c>
      <c r="U52" s="8">
        <f t="array" ref="U52">SUM((U12:U46=U$9)*(U12:U46&lt;&gt;""))</f>
        <v>8</v>
      </c>
      <c r="V52" s="8">
        <f t="array" ref="V52">SUM((V12:V46=V$9)*(V12:V46&lt;&gt;""))</f>
        <v>4</v>
      </c>
      <c r="W52" s="8">
        <f t="array" ref="W52">SUM((W12:W46=W$9)*(W12:W46&lt;&gt;""))</f>
        <v>6</v>
      </c>
      <c r="X52" s="8">
        <f t="array" ref="X52">SUM((X12:X46=X$9)*(X12:X46&lt;&gt;""))</f>
        <v>8</v>
      </c>
      <c r="Y52" s="8">
        <f t="array" ref="Y52">SUM((Y12:Y46=Y$9)*(Y12:Y46&lt;&gt;""))</f>
        <v>16</v>
      </c>
      <c r="Z52" s="8">
        <f t="array" ref="Z52">SUM((Z12:Z46=Z$9)*(Z12:Z46&lt;&gt;""))</f>
        <v>14</v>
      </c>
      <c r="AA52" s="8">
        <f t="array" ref="AA52">SUM((AA12:AA46=AA$9)*(AA12:AA46&lt;&gt;""))</f>
        <v>8</v>
      </c>
      <c r="AB52" s="8">
        <f t="array" ref="AB52">SUM((AB12:AB46=AB$9)*(AB12:AB46&lt;&gt;""))</f>
        <v>6</v>
      </c>
      <c r="AC52" s="66">
        <f t="array" ref="AC52">SUM((AC12:AC46=AC$9)*(AC12:AC46&lt;&gt;""))</f>
        <v>14</v>
      </c>
      <c r="AD52" s="66">
        <f t="array" ref="AD52">SUM((AD12:AD46=AD$9)*(AD12:AD46&lt;&gt;""))</f>
        <v>7</v>
      </c>
      <c r="AE52" s="66">
        <f t="array" ref="AE52">SUM((AE12:AE46=AE$9)*(AE12:AE46&lt;&gt;""))</f>
        <v>4</v>
      </c>
      <c r="AF52" s="66">
        <f t="array" ref="AF52">SUM((AF12:AF46=AF$9)*(AF12:AF46&lt;&gt;""))</f>
        <v>3</v>
      </c>
      <c r="AG52" s="66">
        <f t="array" ref="AG52">SUM((AG12:AG46=AG$9)*(AG12:AG46&lt;&gt;""))</f>
        <v>9</v>
      </c>
      <c r="AH52" s="41"/>
      <c r="AI52" s="41"/>
      <c r="AJ52" s="41"/>
      <c r="AL52" s="9"/>
    </row>
    <row r="53" spans="2:38" x14ac:dyDescent="0.25">
      <c r="B53" s="181" t="s">
        <v>47</v>
      </c>
      <c r="C53" s="181"/>
      <c r="D53" s="8">
        <f>35-D52</f>
        <v>19</v>
      </c>
      <c r="E53" s="8">
        <f t="shared" ref="E53:AG53" si="3">35-E52</f>
        <v>21</v>
      </c>
      <c r="F53" s="8">
        <f t="shared" si="3"/>
        <v>28</v>
      </c>
      <c r="G53" s="8">
        <f t="shared" si="3"/>
        <v>29</v>
      </c>
      <c r="H53" s="8">
        <f t="shared" si="3"/>
        <v>28</v>
      </c>
      <c r="I53" s="8">
        <f t="shared" si="3"/>
        <v>27</v>
      </c>
      <c r="J53" s="8">
        <f t="shared" si="3"/>
        <v>29</v>
      </c>
      <c r="K53" s="8">
        <f t="shared" si="3"/>
        <v>29</v>
      </c>
      <c r="L53" s="8">
        <f t="shared" si="3"/>
        <v>27</v>
      </c>
      <c r="M53" s="8">
        <f t="shared" si="3"/>
        <v>19</v>
      </c>
      <c r="N53" s="8">
        <f t="shared" si="3"/>
        <v>32</v>
      </c>
      <c r="O53" s="8">
        <f t="shared" si="3"/>
        <v>27</v>
      </c>
      <c r="P53" s="8">
        <f t="shared" si="3"/>
        <v>19</v>
      </c>
      <c r="Q53" s="8">
        <f t="shared" si="3"/>
        <v>29</v>
      </c>
      <c r="R53" s="8">
        <f t="shared" si="3"/>
        <v>27</v>
      </c>
      <c r="S53" s="8">
        <f t="shared" si="3"/>
        <v>29</v>
      </c>
      <c r="T53" s="8">
        <f t="shared" si="3"/>
        <v>32</v>
      </c>
      <c r="U53" s="8">
        <f t="shared" si="3"/>
        <v>27</v>
      </c>
      <c r="V53" s="8">
        <f t="shared" si="3"/>
        <v>31</v>
      </c>
      <c r="W53" s="8">
        <f t="shared" si="3"/>
        <v>29</v>
      </c>
      <c r="X53" s="8">
        <f t="shared" si="3"/>
        <v>27</v>
      </c>
      <c r="Y53" s="8">
        <f t="shared" si="3"/>
        <v>19</v>
      </c>
      <c r="Z53" s="8">
        <f t="shared" si="3"/>
        <v>21</v>
      </c>
      <c r="AA53" s="8">
        <f t="shared" si="3"/>
        <v>27</v>
      </c>
      <c r="AB53" s="8">
        <f t="shared" si="3"/>
        <v>29</v>
      </c>
      <c r="AC53" s="66">
        <f>35-AC52</f>
        <v>21</v>
      </c>
      <c r="AD53" s="66">
        <f t="shared" si="3"/>
        <v>28</v>
      </c>
      <c r="AE53" s="66">
        <f t="shared" si="3"/>
        <v>31</v>
      </c>
      <c r="AF53" s="66">
        <f t="shared" si="3"/>
        <v>32</v>
      </c>
      <c r="AG53" s="66">
        <f t="shared" si="3"/>
        <v>26</v>
      </c>
      <c r="AH53" s="41"/>
      <c r="AI53" s="41"/>
      <c r="AJ53" s="41"/>
      <c r="AL53" s="9"/>
    </row>
    <row r="57" spans="2:38" x14ac:dyDescent="0.25">
      <c r="B57" s="4" t="s">
        <v>80</v>
      </c>
      <c r="C57" s="4"/>
      <c r="D57" s="4"/>
      <c r="E57" s="4"/>
      <c r="F57" s="4"/>
      <c r="G57" s="4"/>
      <c r="H57" s="4"/>
      <c r="I57" s="4"/>
      <c r="J57" s="4"/>
      <c r="K57" s="4"/>
      <c r="L57" s="4"/>
      <c r="M57" s="4"/>
      <c r="N57" s="4"/>
      <c r="O57" s="4"/>
      <c r="P57" s="4"/>
    </row>
    <row r="58" spans="2:38" x14ac:dyDescent="0.25">
      <c r="B58" s="182" t="s">
        <v>81</v>
      </c>
      <c r="C58" s="182"/>
      <c r="D58" s="182"/>
      <c r="E58" s="182"/>
      <c r="F58" s="182"/>
      <c r="G58" s="182"/>
      <c r="H58" s="182"/>
      <c r="I58" s="182"/>
      <c r="J58" s="182"/>
      <c r="K58" s="182"/>
      <c r="L58" s="182"/>
      <c r="M58" s="182"/>
      <c r="N58" s="182"/>
      <c r="O58" s="182"/>
      <c r="P58" s="182"/>
      <c r="Q58" s="182"/>
      <c r="R58" s="182"/>
      <c r="S58" s="182"/>
      <c r="T58" s="182"/>
      <c r="U58" s="182"/>
      <c r="V58" s="182"/>
      <c r="W58" s="182"/>
      <c r="X58" s="182"/>
      <c r="Y58" s="182"/>
      <c r="Z58" s="182"/>
      <c r="AA58" s="182"/>
      <c r="AB58" s="182"/>
      <c r="AC58" s="182"/>
      <c r="AD58" s="182"/>
    </row>
    <row r="59" spans="2:38" ht="15" customHeight="1" x14ac:dyDescent="0.25">
      <c r="B59" s="172" t="s">
        <v>40</v>
      </c>
      <c r="C59" s="172" t="s">
        <v>41</v>
      </c>
      <c r="D59" s="175" t="s">
        <v>32</v>
      </c>
      <c r="E59" s="176"/>
      <c r="F59" s="176"/>
      <c r="G59" s="176"/>
      <c r="H59" s="176"/>
      <c r="I59" s="176"/>
      <c r="J59" s="176"/>
      <c r="K59" s="176"/>
      <c r="L59" s="176"/>
      <c r="M59" s="176"/>
      <c r="N59" s="176"/>
      <c r="O59" s="176"/>
      <c r="P59" s="176"/>
      <c r="Q59" s="176"/>
      <c r="R59" s="176"/>
      <c r="S59" s="176"/>
      <c r="T59" s="176"/>
      <c r="U59" s="176"/>
      <c r="V59" s="176"/>
      <c r="W59" s="176"/>
      <c r="X59" s="176"/>
      <c r="Y59" s="176"/>
      <c r="Z59" s="176"/>
      <c r="AA59" s="176"/>
      <c r="AB59" s="176"/>
      <c r="AC59" s="176"/>
      <c r="AD59" s="176"/>
      <c r="AE59" s="176"/>
      <c r="AF59" s="176"/>
      <c r="AG59" s="177"/>
      <c r="AH59" s="157" t="s">
        <v>43</v>
      </c>
      <c r="AI59" s="157" t="s">
        <v>42</v>
      </c>
      <c r="AJ59" s="157" t="s">
        <v>44</v>
      </c>
      <c r="AL59" s="157" t="s">
        <v>48</v>
      </c>
    </row>
    <row r="60" spans="2:38" ht="15.75" customHeight="1" x14ac:dyDescent="0.25">
      <c r="B60" s="173"/>
      <c r="C60" s="173"/>
      <c r="D60" s="178"/>
      <c r="E60" s="179"/>
      <c r="F60" s="179"/>
      <c r="G60" s="179"/>
      <c r="H60" s="179"/>
      <c r="I60" s="179"/>
      <c r="J60" s="179"/>
      <c r="K60" s="179"/>
      <c r="L60" s="179"/>
      <c r="M60" s="179"/>
      <c r="N60" s="179"/>
      <c r="O60" s="179"/>
      <c r="P60" s="179"/>
      <c r="Q60" s="179"/>
      <c r="R60" s="179"/>
      <c r="S60" s="179"/>
      <c r="T60" s="179"/>
      <c r="U60" s="179"/>
      <c r="V60" s="179"/>
      <c r="W60" s="179"/>
      <c r="X60" s="179"/>
      <c r="Y60" s="179"/>
      <c r="Z60" s="179"/>
      <c r="AA60" s="179"/>
      <c r="AB60" s="179"/>
      <c r="AC60" s="179"/>
      <c r="AD60" s="179"/>
      <c r="AE60" s="179"/>
      <c r="AF60" s="179"/>
      <c r="AG60" s="180"/>
      <c r="AH60" s="157"/>
      <c r="AI60" s="157"/>
      <c r="AJ60" s="157"/>
      <c r="AL60" s="157"/>
    </row>
    <row r="61" spans="2:38" ht="15.75" x14ac:dyDescent="0.25">
      <c r="B61" s="174"/>
      <c r="C61" s="174"/>
      <c r="D61" s="58">
        <v>1</v>
      </c>
      <c r="E61" s="44">
        <v>2</v>
      </c>
      <c r="F61" s="44">
        <v>3</v>
      </c>
      <c r="G61" s="44">
        <v>4</v>
      </c>
      <c r="H61" s="44">
        <v>5</v>
      </c>
      <c r="I61" s="44">
        <v>6</v>
      </c>
      <c r="J61" s="44">
        <v>7</v>
      </c>
      <c r="K61" s="44">
        <v>8</v>
      </c>
      <c r="L61" s="44">
        <v>9</v>
      </c>
      <c r="M61" s="44">
        <v>10</v>
      </c>
      <c r="N61" s="44">
        <v>11</v>
      </c>
      <c r="O61" s="44">
        <v>12</v>
      </c>
      <c r="P61" s="44">
        <v>13</v>
      </c>
      <c r="Q61" s="44">
        <v>14</v>
      </c>
      <c r="R61" s="44">
        <v>15</v>
      </c>
      <c r="S61" s="44">
        <v>16</v>
      </c>
      <c r="T61" s="44">
        <v>17</v>
      </c>
      <c r="U61" s="44">
        <v>18</v>
      </c>
      <c r="V61" s="44">
        <v>19</v>
      </c>
      <c r="W61" s="44">
        <v>20</v>
      </c>
      <c r="X61" s="44">
        <v>21</v>
      </c>
      <c r="Y61" s="44">
        <v>22</v>
      </c>
      <c r="Z61" s="44">
        <v>23</v>
      </c>
      <c r="AA61" s="44">
        <v>24</v>
      </c>
      <c r="AB61" s="44">
        <v>25</v>
      </c>
      <c r="AC61" s="44">
        <v>26</v>
      </c>
      <c r="AD61" s="44">
        <v>27</v>
      </c>
      <c r="AE61" s="44">
        <v>28</v>
      </c>
      <c r="AF61" s="44">
        <v>29</v>
      </c>
      <c r="AG61" s="44">
        <v>30</v>
      </c>
      <c r="AH61" s="157"/>
      <c r="AI61" s="157"/>
      <c r="AJ61" s="157"/>
      <c r="AL61" s="157"/>
    </row>
    <row r="62" spans="2:38" x14ac:dyDescent="0.25">
      <c r="B62" s="45">
        <v>1</v>
      </c>
      <c r="C62" s="41" t="str">
        <f ca="1">OFFSET(C$11,AL62,0)</f>
        <v>S9</v>
      </c>
      <c r="D62" s="45" t="str">
        <f t="shared" ref="D62:AG63" ca="1" si="4">OFFSET(D$11,$AL62,0)</f>
        <v>A</v>
      </c>
      <c r="E62" s="45" t="str">
        <f t="shared" ca="1" si="4"/>
        <v>C</v>
      </c>
      <c r="F62" s="45" t="str">
        <f t="shared" ca="1" si="4"/>
        <v>C</v>
      </c>
      <c r="G62" s="45" t="str">
        <f t="shared" ca="1" si="4"/>
        <v>A</v>
      </c>
      <c r="H62" s="45" t="str">
        <f t="shared" ca="1" si="4"/>
        <v>C</v>
      </c>
      <c r="I62" s="45" t="str">
        <f t="shared" ca="1" si="4"/>
        <v>C</v>
      </c>
      <c r="J62" s="45" t="str">
        <f t="shared" ca="1" si="4"/>
        <v>A</v>
      </c>
      <c r="K62" s="45" t="str">
        <f t="shared" ca="1" si="4"/>
        <v>C</v>
      </c>
      <c r="L62" s="45" t="str">
        <f t="shared" ca="1" si="4"/>
        <v>C</v>
      </c>
      <c r="M62" s="45" t="str">
        <f t="shared" ca="1" si="4"/>
        <v>A</v>
      </c>
      <c r="N62" s="45" t="str">
        <f t="shared" ca="1" si="4"/>
        <v>C</v>
      </c>
      <c r="O62" s="45" t="str">
        <f t="shared" ca="1" si="4"/>
        <v>C</v>
      </c>
      <c r="P62" s="45" t="str">
        <f t="shared" ca="1" si="4"/>
        <v>A</v>
      </c>
      <c r="Q62" s="45" t="str">
        <f t="shared" ca="1" si="4"/>
        <v>C</v>
      </c>
      <c r="R62" s="45" t="str">
        <f t="shared" ca="1" si="4"/>
        <v>C</v>
      </c>
      <c r="S62" s="45" t="str">
        <f t="shared" ca="1" si="4"/>
        <v>A</v>
      </c>
      <c r="T62" s="45" t="str">
        <f t="shared" ca="1" si="4"/>
        <v>C</v>
      </c>
      <c r="U62" s="45" t="str">
        <f t="shared" ca="1" si="4"/>
        <v>C</v>
      </c>
      <c r="V62" s="45" t="str">
        <f t="shared" ca="1" si="4"/>
        <v>A</v>
      </c>
      <c r="W62" s="45" t="str">
        <f t="shared" ca="1" si="4"/>
        <v>C</v>
      </c>
      <c r="X62" s="45" t="str">
        <f t="shared" ca="1" si="4"/>
        <v>C</v>
      </c>
      <c r="Y62" s="45" t="str">
        <f t="shared" ca="1" si="4"/>
        <v>A</v>
      </c>
      <c r="Z62" s="45" t="str">
        <f t="shared" ca="1" si="4"/>
        <v>C</v>
      </c>
      <c r="AA62" s="45" t="str">
        <f t="shared" ca="1" si="4"/>
        <v>C</v>
      </c>
      <c r="AB62" s="45" t="str">
        <f t="shared" ca="1" si="4"/>
        <v>A</v>
      </c>
      <c r="AC62" s="66" t="str">
        <f t="shared" ca="1" si="4"/>
        <v>C</v>
      </c>
      <c r="AD62" s="66" t="str">
        <f t="shared" ca="1" si="4"/>
        <v>C</v>
      </c>
      <c r="AE62" s="66" t="str">
        <f t="shared" ca="1" si="4"/>
        <v>A</v>
      </c>
      <c r="AF62" s="66" t="str">
        <f t="shared" ca="1" si="4"/>
        <v>C</v>
      </c>
      <c r="AG62" s="66" t="str">
        <f t="shared" ca="1" si="4"/>
        <v>A</v>
      </c>
      <c r="AH62" s="45">
        <f t="array" aca="1" ref="AH62" ca="1">SUM((D62:AG62=D$9:AG$9)*(D62:AG62&lt;&gt;""))</f>
        <v>12</v>
      </c>
      <c r="AI62" s="45">
        <f ca="1">AH62*AH$5</f>
        <v>39.96</v>
      </c>
      <c r="AJ62" s="54">
        <f ca="1">0+(AI62&gt;=AH$4)</f>
        <v>0</v>
      </c>
      <c r="AL62" s="9">
        <f>MATCH(LARGE(AL$12:AL$46,B62),AL$12:AL$46,0)</f>
        <v>9</v>
      </c>
    </row>
    <row r="63" spans="2:38" x14ac:dyDescent="0.25">
      <c r="B63" s="45">
        <v>2</v>
      </c>
      <c r="C63" s="41" t="str">
        <f t="shared" ref="C63:C69" ca="1" si="5">OFFSET(C$11,AL63,0)</f>
        <v>S8</v>
      </c>
      <c r="D63" s="66" t="str">
        <f t="shared" ca="1" si="4"/>
        <v>A</v>
      </c>
      <c r="E63" s="66" t="str">
        <f t="shared" ca="1" si="4"/>
        <v>C</v>
      </c>
      <c r="F63" s="66" t="str">
        <f t="shared" ca="1" si="4"/>
        <v>C</v>
      </c>
      <c r="G63" s="66" t="str">
        <f t="shared" ca="1" si="4"/>
        <v>A</v>
      </c>
      <c r="H63" s="66" t="str">
        <f t="shared" ca="1" si="4"/>
        <v>C</v>
      </c>
      <c r="I63" s="66" t="str">
        <f t="shared" ca="1" si="4"/>
        <v>C</v>
      </c>
      <c r="J63" s="66" t="str">
        <f t="shared" ca="1" si="4"/>
        <v>A</v>
      </c>
      <c r="K63" s="66" t="str">
        <f t="shared" ca="1" si="4"/>
        <v>C</v>
      </c>
      <c r="L63" s="66" t="str">
        <f t="shared" ca="1" si="4"/>
        <v>C</v>
      </c>
      <c r="M63" s="66" t="str">
        <f t="shared" ca="1" si="4"/>
        <v>A</v>
      </c>
      <c r="N63" s="66" t="str">
        <f t="shared" ca="1" si="4"/>
        <v>C</v>
      </c>
      <c r="O63" s="66" t="str">
        <f t="shared" ca="1" si="4"/>
        <v>C</v>
      </c>
      <c r="P63" s="66" t="str">
        <f t="shared" ca="1" si="4"/>
        <v>A</v>
      </c>
      <c r="Q63" s="66" t="str">
        <f t="shared" ca="1" si="4"/>
        <v>C</v>
      </c>
      <c r="R63" s="66" t="str">
        <f t="shared" ca="1" si="4"/>
        <v>C</v>
      </c>
      <c r="S63" s="66" t="str">
        <f t="shared" ref="S63:AG69" ca="1" si="6">OFFSET(S$11,$AL63,0)</f>
        <v>A</v>
      </c>
      <c r="T63" s="66" t="str">
        <f t="shared" ca="1" si="6"/>
        <v>C</v>
      </c>
      <c r="U63" s="66" t="str">
        <f t="shared" ca="1" si="6"/>
        <v>C</v>
      </c>
      <c r="V63" s="66" t="str">
        <f t="shared" ca="1" si="6"/>
        <v>A</v>
      </c>
      <c r="W63" s="66" t="str">
        <f t="shared" ca="1" si="6"/>
        <v>C</v>
      </c>
      <c r="X63" s="66" t="str">
        <f t="shared" ca="1" si="6"/>
        <v>C</v>
      </c>
      <c r="Y63" s="66" t="str">
        <f t="shared" ca="1" si="6"/>
        <v>A</v>
      </c>
      <c r="Z63" s="66" t="str">
        <f t="shared" ca="1" si="6"/>
        <v>C</v>
      </c>
      <c r="AA63" s="66" t="str">
        <f t="shared" ca="1" si="6"/>
        <v>C</v>
      </c>
      <c r="AB63" s="66" t="str">
        <f t="shared" ca="1" si="6"/>
        <v>A</v>
      </c>
      <c r="AC63" s="66" t="str">
        <f t="shared" ca="1" si="6"/>
        <v>C</v>
      </c>
      <c r="AD63" s="66" t="str">
        <f t="shared" ca="1" si="6"/>
        <v>C</v>
      </c>
      <c r="AE63" s="66" t="str">
        <f t="shared" ca="1" si="6"/>
        <v>A</v>
      </c>
      <c r="AF63" s="66" t="str">
        <f t="shared" ca="1" si="6"/>
        <v>C</v>
      </c>
      <c r="AG63" s="66" t="str">
        <f t="shared" ca="1" si="6"/>
        <v>C</v>
      </c>
      <c r="AH63" s="45">
        <f t="array" aca="1" ref="AH63" ca="1">SUM((D63:AG63=D$9:AG$9)*(D63:AG63&lt;&gt;""))</f>
        <v>11</v>
      </c>
      <c r="AI63" s="45">
        <f t="shared" ref="AI63:AI69" ca="1" si="7">AH63*AH$5</f>
        <v>36.630000000000003</v>
      </c>
      <c r="AJ63" s="54">
        <f t="shared" ref="AJ63:AJ69" ca="1" si="8">0+(AI63&gt;=AH$4)</f>
        <v>0</v>
      </c>
      <c r="AL63" s="9">
        <f>MATCH(LARGE(AL$12:AL$46,B63),AL$12:AL$46,0)</f>
        <v>8</v>
      </c>
    </row>
    <row r="64" spans="2:38" x14ac:dyDescent="0.25">
      <c r="B64" s="45">
        <v>3</v>
      </c>
      <c r="C64" s="41" t="str">
        <f t="shared" ca="1" si="5"/>
        <v>S15</v>
      </c>
      <c r="D64" s="66" t="str">
        <f t="shared" ref="D64:S69" ca="1" si="9">OFFSET(D$11,$AL64,0)</f>
        <v>A</v>
      </c>
      <c r="E64" s="66" t="str">
        <f t="shared" ca="1" si="9"/>
        <v>B</v>
      </c>
      <c r="F64" s="66" t="str">
        <f t="shared" ca="1" si="9"/>
        <v>C</v>
      </c>
      <c r="G64" s="66" t="str">
        <f t="shared" ca="1" si="9"/>
        <v>A</v>
      </c>
      <c r="H64" s="66" t="str">
        <f t="shared" ca="1" si="9"/>
        <v>B</v>
      </c>
      <c r="I64" s="66" t="str">
        <f t="shared" ca="1" si="9"/>
        <v>C</v>
      </c>
      <c r="J64" s="66" t="str">
        <f t="shared" ca="1" si="9"/>
        <v>A</v>
      </c>
      <c r="K64" s="66" t="str">
        <f t="shared" ca="1" si="9"/>
        <v>B</v>
      </c>
      <c r="L64" s="66" t="str">
        <f t="shared" ca="1" si="9"/>
        <v>C</v>
      </c>
      <c r="M64" s="66" t="str">
        <f t="shared" ca="1" si="9"/>
        <v>A</v>
      </c>
      <c r="N64" s="66" t="str">
        <f t="shared" ca="1" si="9"/>
        <v>B</v>
      </c>
      <c r="O64" s="66" t="str">
        <f t="shared" ca="1" si="9"/>
        <v>C</v>
      </c>
      <c r="P64" s="66" t="str">
        <f t="shared" ca="1" si="9"/>
        <v>A</v>
      </c>
      <c r="Q64" s="66" t="str">
        <f t="shared" ca="1" si="9"/>
        <v>B</v>
      </c>
      <c r="R64" s="66" t="str">
        <f t="shared" ca="1" si="9"/>
        <v>C</v>
      </c>
      <c r="S64" s="66" t="str">
        <f t="shared" ca="1" si="9"/>
        <v>A</v>
      </c>
      <c r="T64" s="66" t="str">
        <f t="shared" ca="1" si="6"/>
        <v>B</v>
      </c>
      <c r="U64" s="66" t="str">
        <f t="shared" ca="1" si="6"/>
        <v>C</v>
      </c>
      <c r="V64" s="66" t="str">
        <f t="shared" ca="1" si="6"/>
        <v>A</v>
      </c>
      <c r="W64" s="66" t="str">
        <f t="shared" ca="1" si="6"/>
        <v>B</v>
      </c>
      <c r="X64" s="66" t="str">
        <f t="shared" ca="1" si="6"/>
        <v>C</v>
      </c>
      <c r="Y64" s="66" t="str">
        <f t="shared" ca="1" si="6"/>
        <v>A</v>
      </c>
      <c r="Z64" s="66" t="str">
        <f t="shared" ca="1" si="6"/>
        <v>B</v>
      </c>
      <c r="AA64" s="66" t="str">
        <f t="shared" ca="1" si="6"/>
        <v>C</v>
      </c>
      <c r="AB64" s="66" t="str">
        <f t="shared" ca="1" si="6"/>
        <v>A</v>
      </c>
      <c r="AC64" s="66" t="str">
        <f t="shared" ca="1" si="6"/>
        <v>B</v>
      </c>
      <c r="AD64" s="66" t="str">
        <f t="shared" ca="1" si="6"/>
        <v>C</v>
      </c>
      <c r="AE64" s="66" t="str">
        <f t="shared" ca="1" si="6"/>
        <v>A</v>
      </c>
      <c r="AF64" s="66" t="str">
        <f t="shared" ca="1" si="6"/>
        <v>B</v>
      </c>
      <c r="AG64" s="66" t="str">
        <f t="shared" ca="1" si="6"/>
        <v>C</v>
      </c>
      <c r="AH64" s="83">
        <f t="array" aca="1" ref="AH64" ca="1">SUM((D64:AG64=D$9:AG$9)*(D64:AG64&lt;&gt;""))</f>
        <v>11</v>
      </c>
      <c r="AI64" s="45">
        <f t="shared" ca="1" si="7"/>
        <v>36.630000000000003</v>
      </c>
      <c r="AJ64" s="54">
        <f t="shared" ca="1" si="8"/>
        <v>0</v>
      </c>
      <c r="AL64" s="9">
        <f t="shared" ref="AL64:AL69" si="10">MATCH(LARGE(AL$12:AL$46,B64),AL$12:AL$46,0)</f>
        <v>15</v>
      </c>
    </row>
    <row r="65" spans="2:38" x14ac:dyDescent="0.25">
      <c r="B65" s="45">
        <v>4</v>
      </c>
      <c r="C65" s="41" t="str">
        <f t="shared" ca="1" si="5"/>
        <v>S16</v>
      </c>
      <c r="D65" s="66" t="str">
        <f t="shared" ca="1" si="9"/>
        <v>A</v>
      </c>
      <c r="E65" s="66" t="str">
        <f t="shared" ca="1" si="9"/>
        <v>B</v>
      </c>
      <c r="F65" s="66" t="str">
        <f t="shared" ca="1" si="9"/>
        <v>B</v>
      </c>
      <c r="G65" s="66" t="str">
        <f t="shared" ca="1" si="9"/>
        <v>A</v>
      </c>
      <c r="H65" s="66" t="str">
        <f t="shared" ca="1" si="9"/>
        <v>B</v>
      </c>
      <c r="I65" s="66" t="str">
        <f t="shared" ca="1" si="9"/>
        <v>B</v>
      </c>
      <c r="J65" s="66" t="str">
        <f t="shared" ca="1" si="9"/>
        <v>A</v>
      </c>
      <c r="K65" s="66" t="str">
        <f t="shared" ca="1" si="9"/>
        <v>B</v>
      </c>
      <c r="L65" s="66" t="str">
        <f t="shared" ca="1" si="9"/>
        <v>B</v>
      </c>
      <c r="M65" s="66" t="str">
        <f t="shared" ca="1" si="9"/>
        <v>A</v>
      </c>
      <c r="N65" s="66" t="str">
        <f t="shared" ca="1" si="9"/>
        <v>B</v>
      </c>
      <c r="O65" s="66" t="str">
        <f t="shared" ca="1" si="9"/>
        <v>B</v>
      </c>
      <c r="P65" s="66" t="str">
        <f t="shared" ca="1" si="9"/>
        <v>A</v>
      </c>
      <c r="Q65" s="66" t="str">
        <f t="shared" ca="1" si="9"/>
        <v>B</v>
      </c>
      <c r="R65" s="66" t="str">
        <f t="shared" ca="1" si="9"/>
        <v>B</v>
      </c>
      <c r="S65" s="66" t="str">
        <f t="shared" ca="1" si="9"/>
        <v>A</v>
      </c>
      <c r="T65" s="66" t="str">
        <f t="shared" ca="1" si="6"/>
        <v>B</v>
      </c>
      <c r="U65" s="66" t="str">
        <f t="shared" ca="1" si="6"/>
        <v>B</v>
      </c>
      <c r="V65" s="66" t="str">
        <f t="shared" ca="1" si="6"/>
        <v>A</v>
      </c>
      <c r="W65" s="66" t="str">
        <f t="shared" ca="1" si="6"/>
        <v>B</v>
      </c>
      <c r="X65" s="66" t="str">
        <f t="shared" ca="1" si="6"/>
        <v>B</v>
      </c>
      <c r="Y65" s="66" t="str">
        <f t="shared" ca="1" si="6"/>
        <v>A</v>
      </c>
      <c r="Z65" s="66" t="str">
        <f t="shared" ca="1" si="6"/>
        <v>B</v>
      </c>
      <c r="AA65" s="66" t="str">
        <f t="shared" ca="1" si="6"/>
        <v>B</v>
      </c>
      <c r="AB65" s="66" t="str">
        <f t="shared" ca="1" si="6"/>
        <v>A</v>
      </c>
      <c r="AC65" s="66" t="str">
        <f t="shared" ca="1" si="6"/>
        <v>B</v>
      </c>
      <c r="AD65" s="66" t="str">
        <f t="shared" ca="1" si="6"/>
        <v>B</v>
      </c>
      <c r="AE65" s="66" t="str">
        <f t="shared" ca="1" si="6"/>
        <v>A</v>
      </c>
      <c r="AF65" s="66" t="str">
        <f t="shared" ca="1" si="6"/>
        <v>B</v>
      </c>
      <c r="AG65" s="66" t="str">
        <f t="shared" ca="1" si="6"/>
        <v>B</v>
      </c>
      <c r="AH65" s="83">
        <f t="array" aca="1" ref="AH65" ca="1">SUM((D65:AG65=D$9:AG$9)*(D65:AG65&lt;&gt;""))</f>
        <v>10</v>
      </c>
      <c r="AI65" s="45">
        <f t="shared" ca="1" si="7"/>
        <v>33.299999999999997</v>
      </c>
      <c r="AJ65" s="54">
        <f t="shared" ca="1" si="8"/>
        <v>0</v>
      </c>
      <c r="AL65" s="9">
        <f t="shared" si="10"/>
        <v>16</v>
      </c>
    </row>
    <row r="66" spans="2:38" x14ac:dyDescent="0.25">
      <c r="B66" s="45">
        <v>5</v>
      </c>
      <c r="C66" s="41" t="str">
        <f t="shared" ca="1" si="5"/>
        <v>S28</v>
      </c>
      <c r="D66" s="66" t="str">
        <f t="shared" ca="1" si="9"/>
        <v>A</v>
      </c>
      <c r="E66" s="66" t="str">
        <f t="shared" ca="1" si="9"/>
        <v>B</v>
      </c>
      <c r="F66" s="66" t="str">
        <f t="shared" ca="1" si="9"/>
        <v>B</v>
      </c>
      <c r="G66" s="66" t="str">
        <f t="shared" ca="1" si="9"/>
        <v>A</v>
      </c>
      <c r="H66" s="66" t="str">
        <f t="shared" ca="1" si="9"/>
        <v>B</v>
      </c>
      <c r="I66" s="66" t="str">
        <f t="shared" ca="1" si="9"/>
        <v>B</v>
      </c>
      <c r="J66" s="66" t="str">
        <f t="shared" ca="1" si="9"/>
        <v>A</v>
      </c>
      <c r="K66" s="66" t="str">
        <f t="shared" ca="1" si="9"/>
        <v>B</v>
      </c>
      <c r="L66" s="66" t="str">
        <f t="shared" ca="1" si="9"/>
        <v>B</v>
      </c>
      <c r="M66" s="66" t="str">
        <f t="shared" ca="1" si="9"/>
        <v>A</v>
      </c>
      <c r="N66" s="66" t="str">
        <f t="shared" ca="1" si="9"/>
        <v>B</v>
      </c>
      <c r="O66" s="66" t="str">
        <f t="shared" ca="1" si="9"/>
        <v>B</v>
      </c>
      <c r="P66" s="66" t="str">
        <f t="shared" ca="1" si="9"/>
        <v>A</v>
      </c>
      <c r="Q66" s="66" t="str">
        <f t="shared" ca="1" si="9"/>
        <v>B</v>
      </c>
      <c r="R66" s="66" t="str">
        <f t="shared" ca="1" si="9"/>
        <v>B</v>
      </c>
      <c r="S66" s="66" t="str">
        <f t="shared" ca="1" si="9"/>
        <v>A</v>
      </c>
      <c r="T66" s="66" t="str">
        <f t="shared" ca="1" si="6"/>
        <v>B</v>
      </c>
      <c r="U66" s="66" t="str">
        <f t="shared" ca="1" si="6"/>
        <v>B</v>
      </c>
      <c r="V66" s="66" t="str">
        <f t="shared" ca="1" si="6"/>
        <v>A</v>
      </c>
      <c r="W66" s="66" t="str">
        <f t="shared" ca="1" si="6"/>
        <v>B</v>
      </c>
      <c r="X66" s="66" t="str">
        <f t="shared" ca="1" si="6"/>
        <v>B</v>
      </c>
      <c r="Y66" s="66" t="str">
        <f t="shared" ca="1" si="6"/>
        <v>A</v>
      </c>
      <c r="Z66" s="66" t="str">
        <f t="shared" ca="1" si="6"/>
        <v>B</v>
      </c>
      <c r="AA66" s="66" t="str">
        <f t="shared" ca="1" si="6"/>
        <v>B</v>
      </c>
      <c r="AB66" s="66" t="str">
        <f t="shared" ca="1" si="6"/>
        <v>A</v>
      </c>
      <c r="AC66" s="66" t="str">
        <f t="shared" ca="1" si="6"/>
        <v>B</v>
      </c>
      <c r="AD66" s="66" t="str">
        <f t="shared" ca="1" si="6"/>
        <v>B</v>
      </c>
      <c r="AE66" s="66" t="str">
        <f t="shared" ca="1" si="6"/>
        <v>A</v>
      </c>
      <c r="AF66" s="66" t="str">
        <f t="shared" ca="1" si="6"/>
        <v>B</v>
      </c>
      <c r="AG66" s="66" t="str">
        <f t="shared" ca="1" si="6"/>
        <v>B</v>
      </c>
      <c r="AH66" s="83">
        <f t="array" aca="1" ref="AH66" ca="1">SUM((D66:AG66=D$9:AG$9)*(D66:AG66&lt;&gt;""))</f>
        <v>10</v>
      </c>
      <c r="AI66" s="45">
        <f t="shared" ca="1" si="7"/>
        <v>33.299999999999997</v>
      </c>
      <c r="AJ66" s="54">
        <f t="shared" ca="1" si="8"/>
        <v>0</v>
      </c>
      <c r="AL66" s="9">
        <f t="shared" si="10"/>
        <v>28</v>
      </c>
    </row>
    <row r="67" spans="2:38" x14ac:dyDescent="0.25">
      <c r="B67" s="45">
        <v>6</v>
      </c>
      <c r="C67" s="41" t="str">
        <f t="shared" ca="1" si="5"/>
        <v>S29</v>
      </c>
      <c r="D67" s="66" t="str">
        <f t="shared" ca="1" si="9"/>
        <v>A</v>
      </c>
      <c r="E67" s="66" t="str">
        <f t="shared" ca="1" si="9"/>
        <v>B</v>
      </c>
      <c r="F67" s="66" t="str">
        <f t="shared" ca="1" si="9"/>
        <v>B</v>
      </c>
      <c r="G67" s="66" t="str">
        <f t="shared" ca="1" si="9"/>
        <v>A</v>
      </c>
      <c r="H67" s="66" t="str">
        <f t="shared" ca="1" si="9"/>
        <v>B</v>
      </c>
      <c r="I67" s="66" t="str">
        <f t="shared" ca="1" si="9"/>
        <v>B</v>
      </c>
      <c r="J67" s="66" t="str">
        <f t="shared" ca="1" si="9"/>
        <v>A</v>
      </c>
      <c r="K67" s="66" t="str">
        <f t="shared" ca="1" si="9"/>
        <v>B</v>
      </c>
      <c r="L67" s="66" t="str">
        <f t="shared" ca="1" si="9"/>
        <v>B</v>
      </c>
      <c r="M67" s="66" t="str">
        <f t="shared" ca="1" si="9"/>
        <v>A</v>
      </c>
      <c r="N67" s="66" t="str">
        <f t="shared" ca="1" si="9"/>
        <v>B</v>
      </c>
      <c r="O67" s="66" t="str">
        <f t="shared" ca="1" si="9"/>
        <v>B</v>
      </c>
      <c r="P67" s="66" t="str">
        <f t="shared" ca="1" si="9"/>
        <v>A</v>
      </c>
      <c r="Q67" s="66" t="str">
        <f t="shared" ca="1" si="9"/>
        <v>B</v>
      </c>
      <c r="R67" s="66" t="str">
        <f t="shared" ca="1" si="9"/>
        <v>B</v>
      </c>
      <c r="S67" s="66" t="str">
        <f t="shared" ca="1" si="9"/>
        <v>A</v>
      </c>
      <c r="T67" s="66" t="str">
        <f t="shared" ca="1" si="6"/>
        <v>B</v>
      </c>
      <c r="U67" s="66" t="str">
        <f t="shared" ca="1" si="6"/>
        <v>B</v>
      </c>
      <c r="V67" s="66" t="str">
        <f t="shared" ca="1" si="6"/>
        <v>A</v>
      </c>
      <c r="W67" s="66" t="str">
        <f t="shared" ca="1" si="6"/>
        <v>B</v>
      </c>
      <c r="X67" s="66" t="str">
        <f t="shared" ca="1" si="6"/>
        <v>B</v>
      </c>
      <c r="Y67" s="66" t="str">
        <f t="shared" ca="1" si="6"/>
        <v>A</v>
      </c>
      <c r="Z67" s="66" t="str">
        <f t="shared" ca="1" si="6"/>
        <v>B</v>
      </c>
      <c r="AA67" s="66" t="str">
        <f t="shared" ca="1" si="6"/>
        <v>B</v>
      </c>
      <c r="AB67" s="66" t="str">
        <f t="shared" ca="1" si="6"/>
        <v>A</v>
      </c>
      <c r="AC67" s="66" t="str">
        <f t="shared" ca="1" si="6"/>
        <v>B</v>
      </c>
      <c r="AD67" s="66" t="str">
        <f t="shared" ca="1" si="6"/>
        <v>B</v>
      </c>
      <c r="AE67" s="66" t="str">
        <f t="shared" ca="1" si="6"/>
        <v>A</v>
      </c>
      <c r="AF67" s="66" t="str">
        <f t="shared" ca="1" si="6"/>
        <v>B</v>
      </c>
      <c r="AG67" s="66" t="str">
        <f t="shared" ca="1" si="6"/>
        <v>B</v>
      </c>
      <c r="AH67" s="83">
        <f t="array" aca="1" ref="AH67" ca="1">SUM((D67:AG67=D$9:AG$9)*(D67:AG67&lt;&gt;""))</f>
        <v>10</v>
      </c>
      <c r="AI67" s="45">
        <f t="shared" ca="1" si="7"/>
        <v>33.299999999999997</v>
      </c>
      <c r="AJ67" s="54">
        <f t="shared" ca="1" si="8"/>
        <v>0</v>
      </c>
      <c r="AL67" s="9">
        <f t="shared" si="10"/>
        <v>29</v>
      </c>
    </row>
    <row r="68" spans="2:38" x14ac:dyDescent="0.25">
      <c r="B68" s="45">
        <v>7</v>
      </c>
      <c r="C68" s="41" t="str">
        <f t="shared" ca="1" si="5"/>
        <v>S30</v>
      </c>
      <c r="D68" s="66" t="str">
        <f t="shared" ca="1" si="9"/>
        <v>A</v>
      </c>
      <c r="E68" s="66" t="str">
        <f t="shared" ca="1" si="9"/>
        <v>B</v>
      </c>
      <c r="F68" s="66" t="str">
        <f t="shared" ca="1" si="9"/>
        <v>B</v>
      </c>
      <c r="G68" s="66" t="str">
        <f t="shared" ca="1" si="9"/>
        <v>A</v>
      </c>
      <c r="H68" s="66" t="str">
        <f t="shared" ca="1" si="9"/>
        <v>B</v>
      </c>
      <c r="I68" s="66" t="str">
        <f t="shared" ca="1" si="9"/>
        <v>B</v>
      </c>
      <c r="J68" s="66" t="str">
        <f t="shared" ca="1" si="9"/>
        <v>A</v>
      </c>
      <c r="K68" s="66" t="str">
        <f t="shared" ca="1" si="9"/>
        <v>B</v>
      </c>
      <c r="L68" s="66" t="str">
        <f t="shared" ca="1" si="9"/>
        <v>B</v>
      </c>
      <c r="M68" s="66" t="str">
        <f t="shared" ca="1" si="9"/>
        <v>A</v>
      </c>
      <c r="N68" s="66" t="str">
        <f t="shared" ca="1" si="9"/>
        <v>B</v>
      </c>
      <c r="O68" s="66" t="str">
        <f t="shared" ca="1" si="9"/>
        <v>B</v>
      </c>
      <c r="P68" s="66" t="str">
        <f t="shared" ca="1" si="9"/>
        <v>A</v>
      </c>
      <c r="Q68" s="66" t="str">
        <f t="shared" ca="1" si="9"/>
        <v>B</v>
      </c>
      <c r="R68" s="66" t="str">
        <f t="shared" ca="1" si="9"/>
        <v>B</v>
      </c>
      <c r="S68" s="66" t="str">
        <f t="shared" ca="1" si="9"/>
        <v>A</v>
      </c>
      <c r="T68" s="66" t="str">
        <f t="shared" ca="1" si="6"/>
        <v>B</v>
      </c>
      <c r="U68" s="66" t="str">
        <f t="shared" ca="1" si="6"/>
        <v>B</v>
      </c>
      <c r="V68" s="66" t="str">
        <f t="shared" ca="1" si="6"/>
        <v>A</v>
      </c>
      <c r="W68" s="66" t="str">
        <f t="shared" ca="1" si="6"/>
        <v>B</v>
      </c>
      <c r="X68" s="66" t="str">
        <f t="shared" ca="1" si="6"/>
        <v>B</v>
      </c>
      <c r="Y68" s="66" t="str">
        <f t="shared" ca="1" si="6"/>
        <v>A</v>
      </c>
      <c r="Z68" s="66" t="str">
        <f t="shared" ca="1" si="6"/>
        <v>B</v>
      </c>
      <c r="AA68" s="66" t="str">
        <f t="shared" ca="1" si="6"/>
        <v>B</v>
      </c>
      <c r="AB68" s="66" t="str">
        <f t="shared" ca="1" si="6"/>
        <v>A</v>
      </c>
      <c r="AC68" s="66" t="str">
        <f t="shared" ca="1" si="6"/>
        <v>B</v>
      </c>
      <c r="AD68" s="66" t="str">
        <f t="shared" ca="1" si="6"/>
        <v>B</v>
      </c>
      <c r="AE68" s="66" t="str">
        <f t="shared" ca="1" si="6"/>
        <v>A</v>
      </c>
      <c r="AF68" s="66" t="str">
        <f t="shared" ca="1" si="6"/>
        <v>B</v>
      </c>
      <c r="AG68" s="66" t="str">
        <f t="shared" ca="1" si="6"/>
        <v>B</v>
      </c>
      <c r="AH68" s="83">
        <f t="array" aca="1" ref="AH68" ca="1">SUM((D68:AG68=D$9:AG$9)*(D68:AG68&lt;&gt;""))</f>
        <v>10</v>
      </c>
      <c r="AI68" s="45">
        <f t="shared" ca="1" si="7"/>
        <v>33.299999999999997</v>
      </c>
      <c r="AJ68" s="54">
        <f t="shared" ca="1" si="8"/>
        <v>0</v>
      </c>
      <c r="AL68" s="9">
        <f t="shared" si="10"/>
        <v>30</v>
      </c>
    </row>
    <row r="69" spans="2:38" x14ac:dyDescent="0.25">
      <c r="B69" s="45">
        <v>8</v>
      </c>
      <c r="C69" s="41" t="str">
        <f t="shared" ca="1" si="5"/>
        <v>S1</v>
      </c>
      <c r="D69" s="66" t="str">
        <f t="shared" ca="1" si="9"/>
        <v>A</v>
      </c>
      <c r="E69" s="66" t="str">
        <f t="shared" ca="1" si="9"/>
        <v>B</v>
      </c>
      <c r="F69" s="66" t="str">
        <f t="shared" ca="1" si="9"/>
        <v>D</v>
      </c>
      <c r="G69" s="66" t="str">
        <f t="shared" ca="1" si="9"/>
        <v>A</v>
      </c>
      <c r="H69" s="66" t="str">
        <f t="shared" ca="1" si="9"/>
        <v>B</v>
      </c>
      <c r="I69" s="66" t="str">
        <f t="shared" ca="1" si="9"/>
        <v>D</v>
      </c>
      <c r="J69" s="66" t="str">
        <f t="shared" ca="1" si="9"/>
        <v>A</v>
      </c>
      <c r="K69" s="66" t="str">
        <f t="shared" ca="1" si="9"/>
        <v>B</v>
      </c>
      <c r="L69" s="66" t="str">
        <f t="shared" ca="1" si="9"/>
        <v>D</v>
      </c>
      <c r="M69" s="66" t="str">
        <f t="shared" ca="1" si="9"/>
        <v>A</v>
      </c>
      <c r="N69" s="66" t="str">
        <f t="shared" ca="1" si="9"/>
        <v>B</v>
      </c>
      <c r="O69" s="66" t="str">
        <f t="shared" ca="1" si="9"/>
        <v>D</v>
      </c>
      <c r="P69" s="66" t="str">
        <f t="shared" ca="1" si="9"/>
        <v>A</v>
      </c>
      <c r="Q69" s="66" t="str">
        <f t="shared" ca="1" si="9"/>
        <v>B</v>
      </c>
      <c r="R69" s="66" t="str">
        <f t="shared" ca="1" si="9"/>
        <v>D</v>
      </c>
      <c r="S69" s="66" t="str">
        <f t="shared" ca="1" si="9"/>
        <v>A</v>
      </c>
      <c r="T69" s="66" t="str">
        <f t="shared" ca="1" si="6"/>
        <v>B</v>
      </c>
      <c r="U69" s="66" t="str">
        <f t="shared" ca="1" si="6"/>
        <v>D</v>
      </c>
      <c r="V69" s="66" t="str">
        <f t="shared" ca="1" si="6"/>
        <v>A</v>
      </c>
      <c r="W69" s="66" t="str">
        <f t="shared" ca="1" si="6"/>
        <v>B</v>
      </c>
      <c r="X69" s="66" t="str">
        <f t="shared" ca="1" si="6"/>
        <v>D</v>
      </c>
      <c r="Y69" s="66" t="str">
        <f t="shared" ca="1" si="6"/>
        <v>A</v>
      </c>
      <c r="Z69" s="66" t="str">
        <f t="shared" ca="1" si="6"/>
        <v>B</v>
      </c>
      <c r="AA69" s="66" t="str">
        <f t="shared" ca="1" si="6"/>
        <v>D</v>
      </c>
      <c r="AB69" s="66" t="str">
        <f t="shared" ca="1" si="6"/>
        <v>A</v>
      </c>
      <c r="AC69" s="66" t="str">
        <f t="shared" ca="1" si="6"/>
        <v>B</v>
      </c>
      <c r="AD69" s="66" t="str">
        <f t="shared" ca="1" si="6"/>
        <v>D</v>
      </c>
      <c r="AE69" s="66" t="str">
        <f t="shared" ca="1" si="6"/>
        <v>A</v>
      </c>
      <c r="AF69" s="66" t="str">
        <f t="shared" ca="1" si="6"/>
        <v>B</v>
      </c>
      <c r="AG69" s="66" t="str">
        <f t="shared" ca="1" si="6"/>
        <v>A</v>
      </c>
      <c r="AH69" s="83">
        <f t="array" aca="1" ref="AH69" ca="1">SUM((D69:AG69=D$9:AG$9)*(D69:AG69&lt;&gt;""))</f>
        <v>9</v>
      </c>
      <c r="AI69" s="45">
        <f t="shared" ca="1" si="7"/>
        <v>29.97</v>
      </c>
      <c r="AJ69" s="54">
        <f t="shared" ca="1" si="8"/>
        <v>0</v>
      </c>
      <c r="AL69" s="9">
        <f t="shared" si="10"/>
        <v>1</v>
      </c>
    </row>
    <row r="70" spans="2:38" x14ac:dyDescent="0.25">
      <c r="B70" s="186" t="s">
        <v>49</v>
      </c>
      <c r="C70" s="187"/>
      <c r="D70" s="55">
        <f ca="1">COUNTIF(D62:D69,D9)</f>
        <v>8</v>
      </c>
      <c r="E70" s="55">
        <f t="shared" ref="E70:AG70" ca="1" si="11">COUNTIF(E62:E69,E9)</f>
        <v>6</v>
      </c>
      <c r="F70" s="55">
        <f t="shared" ca="1" si="11"/>
        <v>1</v>
      </c>
      <c r="G70" s="55">
        <f t="shared" ca="1" si="11"/>
        <v>0</v>
      </c>
      <c r="H70" s="55">
        <f t="shared" ca="1" si="11"/>
        <v>0</v>
      </c>
      <c r="I70" s="55">
        <f t="shared" ca="1" si="11"/>
        <v>4</v>
      </c>
      <c r="J70" s="55">
        <f t="shared" ca="1" si="11"/>
        <v>0</v>
      </c>
      <c r="K70" s="55">
        <f t="shared" ca="1" si="11"/>
        <v>0</v>
      </c>
      <c r="L70" s="55">
        <f t="shared" ca="1" si="11"/>
        <v>3</v>
      </c>
      <c r="M70" s="55">
        <f t="shared" ca="1" si="11"/>
        <v>8</v>
      </c>
      <c r="N70" s="55">
        <f t="shared" ca="1" si="11"/>
        <v>2</v>
      </c>
      <c r="O70" s="55">
        <f t="shared" ca="1" si="11"/>
        <v>3</v>
      </c>
      <c r="P70" s="55">
        <f t="shared" ca="1" si="11"/>
        <v>8</v>
      </c>
      <c r="Q70" s="55">
        <f t="shared" ca="1" si="11"/>
        <v>0</v>
      </c>
      <c r="R70" s="55">
        <f t="shared" ca="1" si="11"/>
        <v>3</v>
      </c>
      <c r="S70" s="55">
        <f t="shared" ca="1" si="11"/>
        <v>0</v>
      </c>
      <c r="T70" s="55">
        <f t="shared" ca="1" si="11"/>
        <v>2</v>
      </c>
      <c r="U70" s="55">
        <f t="shared" ca="1" si="11"/>
        <v>4</v>
      </c>
      <c r="V70" s="55">
        <f t="shared" ca="1" si="11"/>
        <v>0</v>
      </c>
      <c r="W70" s="55">
        <f t="shared" ca="1" si="11"/>
        <v>0</v>
      </c>
      <c r="X70" s="55">
        <f t="shared" ca="1" si="11"/>
        <v>3</v>
      </c>
      <c r="Y70" s="55">
        <f t="shared" ca="1" si="11"/>
        <v>8</v>
      </c>
      <c r="Z70" s="55">
        <f t="shared" ca="1" si="11"/>
        <v>6</v>
      </c>
      <c r="AA70" s="55">
        <f t="shared" ca="1" si="11"/>
        <v>4</v>
      </c>
      <c r="AB70" s="55">
        <f t="shared" ca="1" si="11"/>
        <v>0</v>
      </c>
      <c r="AC70" s="67">
        <f t="shared" ca="1" si="11"/>
        <v>6</v>
      </c>
      <c r="AD70" s="67">
        <f t="shared" ca="1" si="11"/>
        <v>0</v>
      </c>
      <c r="AE70" s="67">
        <f t="shared" ca="1" si="11"/>
        <v>0</v>
      </c>
      <c r="AF70" s="67">
        <f t="shared" ca="1" si="11"/>
        <v>2</v>
      </c>
      <c r="AG70" s="67">
        <f t="shared" ca="1" si="11"/>
        <v>2</v>
      </c>
    </row>
    <row r="73" spans="2:38" ht="21" x14ac:dyDescent="0.35">
      <c r="B73" s="82" t="s">
        <v>254</v>
      </c>
    </row>
    <row r="75" spans="2:38" x14ac:dyDescent="0.25">
      <c r="B75" s="172" t="s">
        <v>40</v>
      </c>
      <c r="C75" s="172" t="s">
        <v>41</v>
      </c>
      <c r="D75" s="175" t="s">
        <v>32</v>
      </c>
      <c r="E75" s="176"/>
      <c r="F75" s="176"/>
      <c r="G75" s="176"/>
      <c r="H75" s="176"/>
      <c r="I75" s="176"/>
      <c r="J75" s="176"/>
      <c r="K75" s="176"/>
      <c r="L75" s="176"/>
      <c r="M75" s="176"/>
      <c r="N75" s="176"/>
      <c r="O75" s="176"/>
      <c r="P75" s="176"/>
      <c r="Q75" s="176"/>
      <c r="R75" s="176"/>
      <c r="S75" s="176"/>
      <c r="T75" s="176"/>
      <c r="U75" s="176"/>
      <c r="V75" s="176"/>
      <c r="W75" s="176"/>
      <c r="X75" s="176"/>
      <c r="Y75" s="176"/>
      <c r="Z75" s="176"/>
      <c r="AA75" s="176"/>
      <c r="AB75" s="176"/>
      <c r="AC75" s="176"/>
      <c r="AD75" s="176"/>
      <c r="AE75" s="176"/>
      <c r="AF75" s="176"/>
      <c r="AG75" s="177"/>
      <c r="AH75" s="157" t="s">
        <v>43</v>
      </c>
      <c r="AI75" s="157" t="s">
        <v>42</v>
      </c>
      <c r="AJ75" s="157" t="s">
        <v>44</v>
      </c>
      <c r="AL75" s="157" t="s">
        <v>48</v>
      </c>
    </row>
    <row r="76" spans="2:38" x14ac:dyDescent="0.25">
      <c r="B76" s="173"/>
      <c r="C76" s="173"/>
      <c r="D76" s="178"/>
      <c r="E76" s="179"/>
      <c r="F76" s="179"/>
      <c r="G76" s="179"/>
      <c r="H76" s="179"/>
      <c r="I76" s="179"/>
      <c r="J76" s="179"/>
      <c r="K76" s="179"/>
      <c r="L76" s="179"/>
      <c r="M76" s="179"/>
      <c r="N76" s="179"/>
      <c r="O76" s="179"/>
      <c r="P76" s="179"/>
      <c r="Q76" s="179"/>
      <c r="R76" s="179"/>
      <c r="S76" s="179"/>
      <c r="T76" s="179"/>
      <c r="U76" s="179"/>
      <c r="V76" s="179"/>
      <c r="W76" s="179"/>
      <c r="X76" s="179"/>
      <c r="Y76" s="179"/>
      <c r="Z76" s="179"/>
      <c r="AA76" s="179"/>
      <c r="AB76" s="179"/>
      <c r="AC76" s="179"/>
      <c r="AD76" s="179"/>
      <c r="AE76" s="179"/>
      <c r="AF76" s="179"/>
      <c r="AG76" s="180"/>
      <c r="AH76" s="157"/>
      <c r="AI76" s="157"/>
      <c r="AJ76" s="157"/>
      <c r="AL76" s="157"/>
    </row>
    <row r="77" spans="2:38" ht="15.75" x14ac:dyDescent="0.25">
      <c r="B77" s="174"/>
      <c r="C77" s="174"/>
      <c r="D77" s="58">
        <v>1</v>
      </c>
      <c r="E77" s="44">
        <v>2</v>
      </c>
      <c r="F77" s="44">
        <v>3</v>
      </c>
      <c r="G77" s="44">
        <v>4</v>
      </c>
      <c r="H77" s="44">
        <v>5</v>
      </c>
      <c r="I77" s="44">
        <v>6</v>
      </c>
      <c r="J77" s="44">
        <v>7</v>
      </c>
      <c r="K77" s="44">
        <v>8</v>
      </c>
      <c r="L77" s="44">
        <v>9</v>
      </c>
      <c r="M77" s="44">
        <v>10</v>
      </c>
      <c r="N77" s="44">
        <v>11</v>
      </c>
      <c r="O77" s="44">
        <v>12</v>
      </c>
      <c r="P77" s="44">
        <v>13</v>
      </c>
      <c r="Q77" s="44">
        <v>14</v>
      </c>
      <c r="R77" s="44">
        <v>15</v>
      </c>
      <c r="S77" s="44">
        <v>16</v>
      </c>
      <c r="T77" s="44">
        <v>17</v>
      </c>
      <c r="U77" s="44">
        <v>18</v>
      </c>
      <c r="V77" s="44">
        <v>19</v>
      </c>
      <c r="W77" s="44">
        <v>20</v>
      </c>
      <c r="X77" s="44">
        <v>21</v>
      </c>
      <c r="Y77" s="44">
        <v>22</v>
      </c>
      <c r="Z77" s="44">
        <v>23</v>
      </c>
      <c r="AA77" s="44">
        <v>24</v>
      </c>
      <c r="AB77" s="44">
        <v>25</v>
      </c>
      <c r="AC77" s="44">
        <v>26</v>
      </c>
      <c r="AD77" s="44">
        <v>27</v>
      </c>
      <c r="AE77" s="44">
        <v>28</v>
      </c>
      <c r="AF77" s="44">
        <v>29</v>
      </c>
      <c r="AG77" s="44">
        <v>30</v>
      </c>
      <c r="AH77" s="157"/>
      <c r="AI77" s="157"/>
      <c r="AJ77" s="157"/>
      <c r="AL77" s="157"/>
    </row>
    <row r="78" spans="2:38" x14ac:dyDescent="0.25">
      <c r="B78" s="45">
        <v>1</v>
      </c>
      <c r="C78" s="41" t="str">
        <f ca="1">OFFSET(C$10,AL78,0)</f>
        <v>S18</v>
      </c>
      <c r="D78" s="45" t="str">
        <f ca="1">OFFSET(D$11,$AL78,0)</f>
        <v>C</v>
      </c>
      <c r="E78" s="45" t="str">
        <f t="shared" ref="E78:AD81" ca="1" si="12">OFFSET(E$11,$AL78,0)</f>
        <v>A</v>
      </c>
      <c r="F78" s="45" t="str">
        <f t="shared" ca="1" si="12"/>
        <v>B</v>
      </c>
      <c r="G78" s="45" t="str">
        <f t="shared" ca="1" si="12"/>
        <v>C</v>
      </c>
      <c r="H78" s="45" t="str">
        <f t="shared" ca="1" si="12"/>
        <v>A</v>
      </c>
      <c r="I78" s="45" t="str">
        <f t="shared" ca="1" si="12"/>
        <v>B</v>
      </c>
      <c r="J78" s="45" t="str">
        <f t="shared" ca="1" si="12"/>
        <v>C</v>
      </c>
      <c r="K78" s="45" t="str">
        <f t="shared" ca="1" si="12"/>
        <v>A</v>
      </c>
      <c r="L78" s="45" t="str">
        <f t="shared" ca="1" si="12"/>
        <v>B</v>
      </c>
      <c r="M78" s="45" t="str">
        <f t="shared" ca="1" si="12"/>
        <v>C</v>
      </c>
      <c r="N78" s="45" t="str">
        <f t="shared" ca="1" si="12"/>
        <v>A</v>
      </c>
      <c r="O78" s="45" t="str">
        <f t="shared" ca="1" si="12"/>
        <v>B</v>
      </c>
      <c r="P78" s="45" t="str">
        <f t="shared" ca="1" si="12"/>
        <v>C</v>
      </c>
      <c r="Q78" s="45" t="str">
        <f t="shared" ca="1" si="12"/>
        <v>A</v>
      </c>
      <c r="R78" s="45" t="str">
        <f t="shared" ca="1" si="12"/>
        <v>B</v>
      </c>
      <c r="S78" s="45" t="str">
        <f t="shared" ca="1" si="12"/>
        <v>C</v>
      </c>
      <c r="T78" s="45" t="str">
        <f t="shared" ca="1" si="12"/>
        <v>A</v>
      </c>
      <c r="U78" s="45" t="str">
        <f t="shared" ca="1" si="12"/>
        <v>B</v>
      </c>
      <c r="V78" s="45" t="str">
        <f t="shared" ca="1" si="12"/>
        <v>C</v>
      </c>
      <c r="W78" s="45" t="str">
        <f t="shared" ca="1" si="12"/>
        <v>A</v>
      </c>
      <c r="X78" s="45" t="str">
        <f t="shared" ca="1" si="12"/>
        <v>B</v>
      </c>
      <c r="Y78" s="45" t="str">
        <f t="shared" ca="1" si="12"/>
        <v>C</v>
      </c>
      <c r="Z78" s="45" t="str">
        <f t="shared" ca="1" si="12"/>
        <v>A</v>
      </c>
      <c r="AA78" s="45" t="str">
        <f t="shared" ca="1" si="12"/>
        <v>B</v>
      </c>
      <c r="AB78" s="45" t="str">
        <f t="shared" ca="1" si="12"/>
        <v>C</v>
      </c>
      <c r="AC78" s="66" t="str">
        <f ca="1">OFFSET(AC$11,$AL78,0)</f>
        <v>A</v>
      </c>
      <c r="AD78" s="66" t="str">
        <f t="shared" ca="1" si="12"/>
        <v>B</v>
      </c>
      <c r="AE78" s="66" t="str">
        <f t="shared" ref="AE78:AG85" ca="1" si="13">OFFSET(AE$11,$AL78,0)</f>
        <v>C</v>
      </c>
      <c r="AF78" s="66" t="str">
        <f t="shared" ca="1" si="13"/>
        <v>A</v>
      </c>
      <c r="AG78" s="66" t="str">
        <f t="shared" ca="1" si="13"/>
        <v>B</v>
      </c>
      <c r="AH78" s="45">
        <f t="array" aca="1" ref="AH78" ca="1">SUM((D78:AG78=D$9:AG$9)*(D78:AG78&lt;&gt;""))</f>
        <v>4</v>
      </c>
      <c r="AI78" s="45">
        <f ca="1">AH78*AH$5</f>
        <v>13.32</v>
      </c>
      <c r="AJ78" s="54">
        <f ca="1">0+(AI78&gt;=AH$4)</f>
        <v>0</v>
      </c>
      <c r="AL78" s="9">
        <f>MATCH(SMALL(AL$12:AL$46,B78),AL$12:AL$46,0)</f>
        <v>19</v>
      </c>
    </row>
    <row r="79" spans="2:38" x14ac:dyDescent="0.25">
      <c r="B79" s="45">
        <v>2</v>
      </c>
      <c r="C79" s="41" t="str">
        <f t="shared" ref="C79:C85" ca="1" si="14">OFFSET(C$10,AL79,0)</f>
        <v>S17</v>
      </c>
      <c r="D79" s="66" t="str">
        <f t="shared" ref="D79:S85" ca="1" si="15">OFFSET(D$11,$AL79,0)</f>
        <v>C</v>
      </c>
      <c r="E79" s="66" t="str">
        <f t="shared" ca="1" si="12"/>
        <v>A</v>
      </c>
      <c r="F79" s="66" t="str">
        <f t="shared" ca="1" si="12"/>
        <v>B</v>
      </c>
      <c r="G79" s="66" t="str">
        <f t="shared" ca="1" si="12"/>
        <v>C</v>
      </c>
      <c r="H79" s="66" t="str">
        <f t="shared" ca="1" si="12"/>
        <v>A</v>
      </c>
      <c r="I79" s="66" t="str">
        <f t="shared" ca="1" si="12"/>
        <v>B</v>
      </c>
      <c r="J79" s="66" t="str">
        <f t="shared" ca="1" si="12"/>
        <v>C</v>
      </c>
      <c r="K79" s="66" t="str">
        <f t="shared" ca="1" si="12"/>
        <v>A</v>
      </c>
      <c r="L79" s="66" t="str">
        <f t="shared" ca="1" si="12"/>
        <v>B</v>
      </c>
      <c r="M79" s="66" t="str">
        <f t="shared" ca="1" si="12"/>
        <v>C</v>
      </c>
      <c r="N79" s="66" t="str">
        <f t="shared" ca="1" si="12"/>
        <v>A</v>
      </c>
      <c r="O79" s="66" t="str">
        <f t="shared" ca="1" si="12"/>
        <v>B</v>
      </c>
      <c r="P79" s="66" t="str">
        <f t="shared" ca="1" si="12"/>
        <v>C</v>
      </c>
      <c r="Q79" s="66" t="str">
        <f t="shared" ca="1" si="12"/>
        <v>A</v>
      </c>
      <c r="R79" s="66" t="str">
        <f t="shared" ca="1" si="12"/>
        <v>B</v>
      </c>
      <c r="S79" s="66" t="str">
        <f t="shared" ca="1" si="12"/>
        <v>C</v>
      </c>
      <c r="T79" s="66" t="str">
        <f t="shared" ca="1" si="12"/>
        <v>A</v>
      </c>
      <c r="U79" s="66" t="str">
        <f t="shared" ca="1" si="12"/>
        <v>B</v>
      </c>
      <c r="V79" s="66" t="str">
        <f t="shared" ca="1" si="12"/>
        <v>C</v>
      </c>
      <c r="W79" s="66" t="str">
        <f t="shared" ca="1" si="12"/>
        <v>A</v>
      </c>
      <c r="X79" s="66" t="str">
        <f t="shared" ca="1" si="12"/>
        <v>B</v>
      </c>
      <c r="Y79" s="66" t="str">
        <f t="shared" ca="1" si="12"/>
        <v>C</v>
      </c>
      <c r="Z79" s="66" t="str">
        <f t="shared" ca="1" si="12"/>
        <v>A</v>
      </c>
      <c r="AA79" s="66" t="str">
        <f t="shared" ca="1" si="12"/>
        <v>B</v>
      </c>
      <c r="AB79" s="66" t="str">
        <f t="shared" ca="1" si="12"/>
        <v>C</v>
      </c>
      <c r="AC79" s="66" t="str">
        <f t="shared" ca="1" si="12"/>
        <v>A</v>
      </c>
      <c r="AD79" s="66" t="str">
        <f t="shared" ca="1" si="12"/>
        <v>B</v>
      </c>
      <c r="AE79" s="66" t="str">
        <f t="shared" ca="1" si="13"/>
        <v>C</v>
      </c>
      <c r="AF79" s="66" t="str">
        <f t="shared" ca="1" si="13"/>
        <v>A</v>
      </c>
      <c r="AG79" s="66" t="str">
        <f t="shared" ca="1" si="13"/>
        <v>B</v>
      </c>
      <c r="AH79" s="83">
        <f t="array" aca="1" ref="AH79" ca="1">SUM((D79:AG79=D$9:AG$9)*(D79:AG79&lt;&gt;""))</f>
        <v>4</v>
      </c>
      <c r="AI79" s="45">
        <f t="shared" ref="AI79:AI85" ca="1" si="16">AH79*AH$5</f>
        <v>13.32</v>
      </c>
      <c r="AJ79" s="54">
        <f t="shared" ref="AJ79:AJ85" ca="1" si="17">0+(AI79&gt;=AH$4)</f>
        <v>0</v>
      </c>
      <c r="AL79" s="9">
        <f t="shared" ref="AL79:AL85" si="18">MATCH(SMALL(AL$12:AL$46,B79),AL$12:AL$46,0)</f>
        <v>18</v>
      </c>
    </row>
    <row r="80" spans="2:38" x14ac:dyDescent="0.25">
      <c r="B80" s="45">
        <v>3</v>
      </c>
      <c r="C80" s="41" t="str">
        <f t="shared" ca="1" si="14"/>
        <v>S10</v>
      </c>
      <c r="D80" s="66" t="str">
        <f t="shared" ca="1" si="15"/>
        <v>C</v>
      </c>
      <c r="E80" s="66" t="str">
        <f t="shared" ca="1" si="12"/>
        <v>A</v>
      </c>
      <c r="F80" s="66" t="str">
        <f t="shared" ca="1" si="12"/>
        <v>C</v>
      </c>
      <c r="G80" s="66" t="str">
        <f t="shared" ca="1" si="12"/>
        <v>C</v>
      </c>
      <c r="H80" s="66" t="str">
        <f t="shared" ca="1" si="12"/>
        <v>A</v>
      </c>
      <c r="I80" s="66" t="str">
        <f t="shared" ca="1" si="12"/>
        <v>C</v>
      </c>
      <c r="J80" s="66" t="str">
        <f t="shared" ca="1" si="12"/>
        <v>C</v>
      </c>
      <c r="K80" s="66" t="str">
        <f t="shared" ca="1" si="12"/>
        <v>A</v>
      </c>
      <c r="L80" s="66" t="str">
        <f t="shared" ca="1" si="12"/>
        <v>C</v>
      </c>
      <c r="M80" s="66" t="str">
        <f t="shared" ca="1" si="12"/>
        <v>C</v>
      </c>
      <c r="N80" s="66" t="str">
        <f t="shared" ca="1" si="12"/>
        <v>A</v>
      </c>
      <c r="O80" s="66" t="str">
        <f t="shared" ca="1" si="12"/>
        <v>C</v>
      </c>
      <c r="P80" s="66" t="str">
        <f t="shared" ca="1" si="12"/>
        <v>C</v>
      </c>
      <c r="Q80" s="66" t="str">
        <f t="shared" ca="1" si="12"/>
        <v>A</v>
      </c>
      <c r="R80" s="66" t="str">
        <f t="shared" ca="1" si="12"/>
        <v>C</v>
      </c>
      <c r="S80" s="66" t="str">
        <f t="shared" ca="1" si="12"/>
        <v>C</v>
      </c>
      <c r="T80" s="66" t="str">
        <f t="shared" ca="1" si="12"/>
        <v>A</v>
      </c>
      <c r="U80" s="66" t="str">
        <f t="shared" ca="1" si="12"/>
        <v>C</v>
      </c>
      <c r="V80" s="66" t="str">
        <f t="shared" ca="1" si="12"/>
        <v>C</v>
      </c>
      <c r="W80" s="66" t="str">
        <f t="shared" ca="1" si="12"/>
        <v>A</v>
      </c>
      <c r="X80" s="66" t="str">
        <f t="shared" ca="1" si="12"/>
        <v>C</v>
      </c>
      <c r="Y80" s="66" t="str">
        <f t="shared" ca="1" si="12"/>
        <v>C</v>
      </c>
      <c r="Z80" s="66" t="str">
        <f t="shared" ca="1" si="12"/>
        <v>A</v>
      </c>
      <c r="AA80" s="66" t="str">
        <f t="shared" ca="1" si="12"/>
        <v>C</v>
      </c>
      <c r="AB80" s="66" t="str">
        <f t="shared" ca="1" si="12"/>
        <v>C</v>
      </c>
      <c r="AC80" s="66" t="str">
        <f t="shared" ca="1" si="12"/>
        <v>A</v>
      </c>
      <c r="AD80" s="66" t="str">
        <f t="shared" ca="1" si="12"/>
        <v>C</v>
      </c>
      <c r="AE80" s="66" t="str">
        <f t="shared" ca="1" si="13"/>
        <v>C</v>
      </c>
      <c r="AF80" s="66" t="str">
        <f t="shared" ca="1" si="13"/>
        <v>A</v>
      </c>
      <c r="AG80" s="66" t="str">
        <f t="shared" ca="1" si="13"/>
        <v>C</v>
      </c>
      <c r="AH80" s="83">
        <f t="array" aca="1" ref="AH80" ca="1">SUM((D80:AG80=D$9:AG$9)*(D80:AG80&lt;&gt;""))</f>
        <v>5</v>
      </c>
      <c r="AI80" s="45">
        <f t="shared" ca="1" si="16"/>
        <v>16.649999999999999</v>
      </c>
      <c r="AJ80" s="54">
        <f t="shared" ca="1" si="17"/>
        <v>0</v>
      </c>
      <c r="AL80" s="9">
        <f t="shared" si="18"/>
        <v>11</v>
      </c>
    </row>
    <row r="81" spans="2:38" x14ac:dyDescent="0.25">
      <c r="B81" s="45">
        <v>4</v>
      </c>
      <c r="C81" s="41" t="str">
        <f t="shared" ca="1" si="14"/>
        <v>S9</v>
      </c>
      <c r="D81" s="66" t="str">
        <f t="shared" ca="1" si="15"/>
        <v>C</v>
      </c>
      <c r="E81" s="66" t="str">
        <f t="shared" ca="1" si="12"/>
        <v>A</v>
      </c>
      <c r="F81" s="66" t="str">
        <f t="shared" ca="1" si="12"/>
        <v>C</v>
      </c>
      <c r="G81" s="66" t="str">
        <f t="shared" ca="1" si="12"/>
        <v>C</v>
      </c>
      <c r="H81" s="66" t="str">
        <f t="shared" ca="1" si="12"/>
        <v>A</v>
      </c>
      <c r="I81" s="66" t="str">
        <f t="shared" ca="1" si="12"/>
        <v>C</v>
      </c>
      <c r="J81" s="66" t="str">
        <f t="shared" ca="1" si="12"/>
        <v>C</v>
      </c>
      <c r="K81" s="66" t="str">
        <f t="shared" ca="1" si="12"/>
        <v>A</v>
      </c>
      <c r="L81" s="66" t="str">
        <f t="shared" ca="1" si="12"/>
        <v>C</v>
      </c>
      <c r="M81" s="66" t="str">
        <f t="shared" ca="1" si="12"/>
        <v>C</v>
      </c>
      <c r="N81" s="66" t="str">
        <f t="shared" ca="1" si="12"/>
        <v>A</v>
      </c>
      <c r="O81" s="66" t="str">
        <f t="shared" ref="O81:AD85" ca="1" si="19">OFFSET(O$11,$AL81,0)</f>
        <v>C</v>
      </c>
      <c r="P81" s="66" t="str">
        <f t="shared" ca="1" si="19"/>
        <v>C</v>
      </c>
      <c r="Q81" s="66" t="str">
        <f t="shared" ca="1" si="19"/>
        <v>A</v>
      </c>
      <c r="R81" s="66" t="str">
        <f t="shared" ca="1" si="19"/>
        <v>C</v>
      </c>
      <c r="S81" s="66" t="str">
        <f t="shared" ca="1" si="19"/>
        <v>C</v>
      </c>
      <c r="T81" s="66" t="str">
        <f t="shared" ca="1" si="19"/>
        <v>A</v>
      </c>
      <c r="U81" s="66" t="str">
        <f t="shared" ca="1" si="19"/>
        <v>C</v>
      </c>
      <c r="V81" s="66" t="str">
        <f t="shared" ca="1" si="19"/>
        <v>C</v>
      </c>
      <c r="W81" s="66" t="str">
        <f t="shared" ca="1" si="19"/>
        <v>A</v>
      </c>
      <c r="X81" s="66" t="str">
        <f t="shared" ca="1" si="19"/>
        <v>C</v>
      </c>
      <c r="Y81" s="66" t="str">
        <f t="shared" ca="1" si="19"/>
        <v>C</v>
      </c>
      <c r="Z81" s="66" t="str">
        <f t="shared" ca="1" si="19"/>
        <v>A</v>
      </c>
      <c r="AA81" s="66" t="str">
        <f t="shared" ca="1" si="19"/>
        <v>C</v>
      </c>
      <c r="AB81" s="66" t="str">
        <f t="shared" ca="1" si="19"/>
        <v>C</v>
      </c>
      <c r="AC81" s="66" t="str">
        <f t="shared" ca="1" si="19"/>
        <v>A</v>
      </c>
      <c r="AD81" s="66" t="str">
        <f t="shared" ca="1" si="19"/>
        <v>C</v>
      </c>
      <c r="AE81" s="66" t="str">
        <f t="shared" ca="1" si="13"/>
        <v>C</v>
      </c>
      <c r="AF81" s="66" t="str">
        <f t="shared" ca="1" si="13"/>
        <v>A</v>
      </c>
      <c r="AG81" s="66" t="str">
        <f t="shared" ca="1" si="13"/>
        <v>C</v>
      </c>
      <c r="AH81" s="83">
        <f t="array" aca="1" ref="AH81" ca="1">SUM((D81:AG81=D$9:AG$9)*(D81:AG81&lt;&gt;""))</f>
        <v>5</v>
      </c>
      <c r="AI81" s="45">
        <f t="shared" ca="1" si="16"/>
        <v>16.649999999999999</v>
      </c>
      <c r="AJ81" s="54">
        <f t="shared" ca="1" si="17"/>
        <v>0</v>
      </c>
      <c r="AL81" s="9">
        <f t="shared" si="18"/>
        <v>10</v>
      </c>
    </row>
    <row r="82" spans="2:38" x14ac:dyDescent="0.25">
      <c r="B82" s="45">
        <v>5</v>
      </c>
      <c r="C82" s="41" t="str">
        <f t="shared" ca="1" si="14"/>
        <v>S20</v>
      </c>
      <c r="D82" s="66" t="str">
        <f t="shared" ca="1" si="15"/>
        <v>B</v>
      </c>
      <c r="E82" s="66" t="str">
        <f t="shared" ca="1" si="15"/>
        <v>A</v>
      </c>
      <c r="F82" s="66" t="str">
        <f t="shared" ca="1" si="15"/>
        <v>D</v>
      </c>
      <c r="G82" s="66" t="str">
        <f t="shared" ca="1" si="15"/>
        <v>B</v>
      </c>
      <c r="H82" s="66" t="str">
        <f t="shared" ca="1" si="15"/>
        <v>A</v>
      </c>
      <c r="I82" s="66" t="str">
        <f t="shared" ca="1" si="15"/>
        <v>D</v>
      </c>
      <c r="J82" s="66" t="str">
        <f t="shared" ca="1" si="15"/>
        <v>B</v>
      </c>
      <c r="K82" s="66" t="str">
        <f t="shared" ca="1" si="15"/>
        <v>A</v>
      </c>
      <c r="L82" s="66" t="str">
        <f t="shared" ca="1" si="15"/>
        <v>D</v>
      </c>
      <c r="M82" s="66" t="str">
        <f t="shared" ca="1" si="15"/>
        <v>B</v>
      </c>
      <c r="N82" s="66" t="str">
        <f t="shared" ca="1" si="15"/>
        <v>A</v>
      </c>
      <c r="O82" s="66" t="str">
        <f t="shared" ca="1" si="15"/>
        <v>D</v>
      </c>
      <c r="P82" s="66" t="str">
        <f t="shared" ca="1" si="15"/>
        <v>B</v>
      </c>
      <c r="Q82" s="66" t="str">
        <f t="shared" ca="1" si="15"/>
        <v>A</v>
      </c>
      <c r="R82" s="66" t="str">
        <f t="shared" ca="1" si="15"/>
        <v>D</v>
      </c>
      <c r="S82" s="66" t="str">
        <f t="shared" ca="1" si="15"/>
        <v>B</v>
      </c>
      <c r="T82" s="66" t="str">
        <f t="shared" ca="1" si="19"/>
        <v>A</v>
      </c>
      <c r="U82" s="66" t="str">
        <f t="shared" ca="1" si="19"/>
        <v>D</v>
      </c>
      <c r="V82" s="66" t="str">
        <f t="shared" ca="1" si="19"/>
        <v>B</v>
      </c>
      <c r="W82" s="66" t="str">
        <f t="shared" ca="1" si="19"/>
        <v>A</v>
      </c>
      <c r="X82" s="66" t="str">
        <f t="shared" ca="1" si="19"/>
        <v>D</v>
      </c>
      <c r="Y82" s="66" t="str">
        <f t="shared" ca="1" si="19"/>
        <v>B</v>
      </c>
      <c r="Z82" s="66" t="str">
        <f t="shared" ca="1" si="19"/>
        <v>A</v>
      </c>
      <c r="AA82" s="66" t="str">
        <f t="shared" ca="1" si="19"/>
        <v>D</v>
      </c>
      <c r="AB82" s="66" t="str">
        <f t="shared" ca="1" si="19"/>
        <v>B</v>
      </c>
      <c r="AC82" s="66" t="str">
        <f t="shared" ca="1" si="19"/>
        <v>A</v>
      </c>
      <c r="AD82" s="66" t="str">
        <f t="shared" ca="1" si="19"/>
        <v>D</v>
      </c>
      <c r="AE82" s="66" t="str">
        <f t="shared" ca="1" si="13"/>
        <v>B</v>
      </c>
      <c r="AF82" s="66" t="str">
        <f t="shared" ca="1" si="13"/>
        <v>A</v>
      </c>
      <c r="AG82" s="66" t="str">
        <f t="shared" ca="1" si="13"/>
        <v>D</v>
      </c>
      <c r="AH82" s="83">
        <f t="array" aca="1" ref="AH82" ca="1">SUM((D82:AG82=D$9:AG$9)*(D82:AG82&lt;&gt;""))</f>
        <v>6</v>
      </c>
      <c r="AI82" s="45">
        <f t="shared" ca="1" si="16"/>
        <v>19.98</v>
      </c>
      <c r="AJ82" s="54">
        <f t="shared" ca="1" si="17"/>
        <v>0</v>
      </c>
      <c r="AL82" s="9">
        <f t="shared" si="18"/>
        <v>21</v>
      </c>
    </row>
    <row r="83" spans="2:38" x14ac:dyDescent="0.25">
      <c r="B83" s="45">
        <v>6</v>
      </c>
      <c r="C83" s="41" t="str">
        <f t="shared" ca="1" si="14"/>
        <v>S11</v>
      </c>
      <c r="D83" s="66" t="str">
        <f t="shared" ca="1" si="15"/>
        <v>D</v>
      </c>
      <c r="E83" s="66" t="str">
        <f t="shared" ca="1" si="15"/>
        <v>A</v>
      </c>
      <c r="F83" s="66" t="str">
        <f t="shared" ca="1" si="15"/>
        <v>C</v>
      </c>
      <c r="G83" s="66" t="str">
        <f t="shared" ca="1" si="15"/>
        <v>D</v>
      </c>
      <c r="H83" s="66" t="str">
        <f t="shared" ca="1" si="15"/>
        <v>A</v>
      </c>
      <c r="I83" s="66" t="str">
        <f t="shared" ca="1" si="15"/>
        <v>C</v>
      </c>
      <c r="J83" s="66" t="str">
        <f t="shared" ca="1" si="15"/>
        <v>D</v>
      </c>
      <c r="K83" s="66" t="str">
        <f t="shared" ca="1" si="15"/>
        <v>A</v>
      </c>
      <c r="L83" s="66" t="str">
        <f t="shared" ca="1" si="15"/>
        <v>C</v>
      </c>
      <c r="M83" s="66" t="str">
        <f t="shared" ca="1" si="15"/>
        <v>D</v>
      </c>
      <c r="N83" s="66" t="str">
        <f t="shared" ca="1" si="15"/>
        <v>A</v>
      </c>
      <c r="O83" s="66" t="str">
        <f t="shared" ca="1" si="15"/>
        <v>C</v>
      </c>
      <c r="P83" s="66" t="str">
        <f t="shared" ca="1" si="15"/>
        <v>D</v>
      </c>
      <c r="Q83" s="66" t="str">
        <f t="shared" ca="1" si="15"/>
        <v>A</v>
      </c>
      <c r="R83" s="66" t="str">
        <f t="shared" ca="1" si="15"/>
        <v>C</v>
      </c>
      <c r="S83" s="66" t="str">
        <f t="shared" ca="1" si="15"/>
        <v>D</v>
      </c>
      <c r="T83" s="66" t="str">
        <f t="shared" ca="1" si="19"/>
        <v>A</v>
      </c>
      <c r="U83" s="66" t="str">
        <f t="shared" ca="1" si="19"/>
        <v>C</v>
      </c>
      <c r="V83" s="66" t="str">
        <f t="shared" ca="1" si="19"/>
        <v>D</v>
      </c>
      <c r="W83" s="66" t="str">
        <f t="shared" ca="1" si="19"/>
        <v>A</v>
      </c>
      <c r="X83" s="66" t="str">
        <f t="shared" ca="1" si="19"/>
        <v>C</v>
      </c>
      <c r="Y83" s="66" t="str">
        <f t="shared" ca="1" si="19"/>
        <v>D</v>
      </c>
      <c r="Z83" s="66" t="str">
        <f t="shared" ca="1" si="19"/>
        <v>A</v>
      </c>
      <c r="AA83" s="66" t="str">
        <f t="shared" ca="1" si="19"/>
        <v>C</v>
      </c>
      <c r="AB83" s="66" t="str">
        <f t="shared" ca="1" si="19"/>
        <v>D</v>
      </c>
      <c r="AC83" s="66" t="str">
        <f t="shared" ca="1" si="19"/>
        <v>A</v>
      </c>
      <c r="AD83" s="66" t="str">
        <f t="shared" ca="1" si="19"/>
        <v>C</v>
      </c>
      <c r="AE83" s="66" t="str">
        <f t="shared" ca="1" si="13"/>
        <v>D</v>
      </c>
      <c r="AF83" s="66" t="str">
        <f t="shared" ca="1" si="13"/>
        <v>A</v>
      </c>
      <c r="AG83" s="66" t="str">
        <f t="shared" ca="1" si="13"/>
        <v>C</v>
      </c>
      <c r="AH83" s="83">
        <f t="array" aca="1" ref="AH83" ca="1">SUM((D83:AG83=D$9:AG$9)*(D83:AG83&lt;&gt;""))</f>
        <v>7</v>
      </c>
      <c r="AI83" s="45">
        <f t="shared" ca="1" si="16"/>
        <v>23.310000000000002</v>
      </c>
      <c r="AJ83" s="54">
        <f t="shared" ca="1" si="17"/>
        <v>0</v>
      </c>
      <c r="AL83" s="9">
        <f t="shared" si="18"/>
        <v>12</v>
      </c>
    </row>
    <row r="84" spans="2:38" x14ac:dyDescent="0.25">
      <c r="B84" s="45">
        <v>7</v>
      </c>
      <c r="C84" s="41" t="str">
        <f t="shared" ca="1" si="14"/>
        <v>S23</v>
      </c>
      <c r="D84" s="66" t="str">
        <f t="shared" ca="1" si="15"/>
        <v>A</v>
      </c>
      <c r="E84" s="66" t="str">
        <f t="shared" ca="1" si="15"/>
        <v>B</v>
      </c>
      <c r="F84" s="66" t="str">
        <f t="shared" ca="1" si="15"/>
        <v>D</v>
      </c>
      <c r="G84" s="66" t="str">
        <f t="shared" ca="1" si="15"/>
        <v>A</v>
      </c>
      <c r="H84" s="66" t="str">
        <f t="shared" ca="1" si="15"/>
        <v>B</v>
      </c>
      <c r="I84" s="66" t="str">
        <f t="shared" ca="1" si="15"/>
        <v>D</v>
      </c>
      <c r="J84" s="66" t="str">
        <f t="shared" ca="1" si="15"/>
        <v>A</v>
      </c>
      <c r="K84" s="66" t="str">
        <f t="shared" ca="1" si="15"/>
        <v>B</v>
      </c>
      <c r="L84" s="66" t="str">
        <f t="shared" ca="1" si="15"/>
        <v>D</v>
      </c>
      <c r="M84" s="66" t="str">
        <f t="shared" ca="1" si="15"/>
        <v>A</v>
      </c>
      <c r="N84" s="66" t="str">
        <f t="shared" ca="1" si="15"/>
        <v>B</v>
      </c>
      <c r="O84" s="66" t="str">
        <f t="shared" ca="1" si="15"/>
        <v>D</v>
      </c>
      <c r="P84" s="66" t="str">
        <f t="shared" ca="1" si="15"/>
        <v>A</v>
      </c>
      <c r="Q84" s="66" t="str">
        <f t="shared" ca="1" si="15"/>
        <v>B</v>
      </c>
      <c r="R84" s="66" t="str">
        <f t="shared" ca="1" si="15"/>
        <v>D</v>
      </c>
      <c r="S84" s="66" t="str">
        <f t="shared" ca="1" si="15"/>
        <v>A</v>
      </c>
      <c r="T84" s="66" t="str">
        <f t="shared" ca="1" si="19"/>
        <v>B</v>
      </c>
      <c r="U84" s="66" t="str">
        <f t="shared" ca="1" si="19"/>
        <v>D</v>
      </c>
      <c r="V84" s="66" t="str">
        <f t="shared" ca="1" si="19"/>
        <v>A</v>
      </c>
      <c r="W84" s="66" t="str">
        <f t="shared" ca="1" si="19"/>
        <v>B</v>
      </c>
      <c r="X84" s="66" t="str">
        <f t="shared" ca="1" si="19"/>
        <v>D</v>
      </c>
      <c r="Y84" s="66" t="str">
        <f t="shared" ca="1" si="19"/>
        <v>A</v>
      </c>
      <c r="Z84" s="66" t="str">
        <f t="shared" ca="1" si="19"/>
        <v>B</v>
      </c>
      <c r="AA84" s="66" t="str">
        <f t="shared" ca="1" si="19"/>
        <v>D</v>
      </c>
      <c r="AB84" s="66" t="str">
        <f t="shared" ca="1" si="19"/>
        <v>A</v>
      </c>
      <c r="AC84" s="66" t="str">
        <f t="shared" ca="1" si="19"/>
        <v>B</v>
      </c>
      <c r="AD84" s="66" t="str">
        <f t="shared" ca="1" si="19"/>
        <v>D</v>
      </c>
      <c r="AE84" s="66" t="str">
        <f t="shared" ca="1" si="13"/>
        <v>A</v>
      </c>
      <c r="AF84" s="66" t="str">
        <f t="shared" ca="1" si="13"/>
        <v>B</v>
      </c>
      <c r="AG84" s="66" t="str">
        <f t="shared" ca="1" si="13"/>
        <v>D</v>
      </c>
      <c r="AH84" s="83">
        <f t="array" aca="1" ref="AH84" ca="1">SUM((D84:AG84=D$9:AG$9)*(D84:AG84&lt;&gt;""))</f>
        <v>8</v>
      </c>
      <c r="AI84" s="45">
        <f t="shared" ca="1" si="16"/>
        <v>26.64</v>
      </c>
      <c r="AJ84" s="54">
        <f t="shared" ca="1" si="17"/>
        <v>0</v>
      </c>
      <c r="AL84" s="9">
        <f t="shared" si="18"/>
        <v>24</v>
      </c>
    </row>
    <row r="85" spans="2:38" x14ac:dyDescent="0.25">
      <c r="B85" s="45">
        <v>8</v>
      </c>
      <c r="C85" s="41" t="str">
        <f t="shared" ca="1" si="14"/>
        <v>S22</v>
      </c>
      <c r="D85" s="66" t="str">
        <f t="shared" ca="1" si="15"/>
        <v>A</v>
      </c>
      <c r="E85" s="66" t="str">
        <f t="shared" ca="1" si="15"/>
        <v>B</v>
      </c>
      <c r="F85" s="66" t="str">
        <f t="shared" ca="1" si="15"/>
        <v>D</v>
      </c>
      <c r="G85" s="66" t="str">
        <f t="shared" ca="1" si="15"/>
        <v>A</v>
      </c>
      <c r="H85" s="66" t="str">
        <f t="shared" ca="1" si="15"/>
        <v>B</v>
      </c>
      <c r="I85" s="66" t="str">
        <f t="shared" ca="1" si="15"/>
        <v>D</v>
      </c>
      <c r="J85" s="66" t="str">
        <f t="shared" ca="1" si="15"/>
        <v>A</v>
      </c>
      <c r="K85" s="66" t="str">
        <f t="shared" ca="1" si="15"/>
        <v>B</v>
      </c>
      <c r="L85" s="66" t="str">
        <f t="shared" ca="1" si="15"/>
        <v>D</v>
      </c>
      <c r="M85" s="66" t="str">
        <f t="shared" ca="1" si="15"/>
        <v>A</v>
      </c>
      <c r="N85" s="66" t="str">
        <f t="shared" ca="1" si="15"/>
        <v>B</v>
      </c>
      <c r="O85" s="66" t="str">
        <f t="shared" ca="1" si="15"/>
        <v>D</v>
      </c>
      <c r="P85" s="66" t="str">
        <f t="shared" ca="1" si="15"/>
        <v>A</v>
      </c>
      <c r="Q85" s="66" t="str">
        <f t="shared" ca="1" si="15"/>
        <v>B</v>
      </c>
      <c r="R85" s="66" t="str">
        <f t="shared" ca="1" si="15"/>
        <v>D</v>
      </c>
      <c r="S85" s="66" t="str">
        <f t="shared" ca="1" si="15"/>
        <v>A</v>
      </c>
      <c r="T85" s="66" t="str">
        <f t="shared" ca="1" si="19"/>
        <v>B</v>
      </c>
      <c r="U85" s="66" t="str">
        <f t="shared" ca="1" si="19"/>
        <v>D</v>
      </c>
      <c r="V85" s="66" t="str">
        <f t="shared" ca="1" si="19"/>
        <v>A</v>
      </c>
      <c r="W85" s="66" t="str">
        <f t="shared" ca="1" si="19"/>
        <v>B</v>
      </c>
      <c r="X85" s="66" t="str">
        <f t="shared" ca="1" si="19"/>
        <v>D</v>
      </c>
      <c r="Y85" s="66" t="str">
        <f t="shared" ca="1" si="19"/>
        <v>A</v>
      </c>
      <c r="Z85" s="66" t="str">
        <f t="shared" ca="1" si="19"/>
        <v>B</v>
      </c>
      <c r="AA85" s="66" t="str">
        <f t="shared" ca="1" si="19"/>
        <v>D</v>
      </c>
      <c r="AB85" s="66" t="str">
        <f t="shared" ca="1" si="19"/>
        <v>A</v>
      </c>
      <c r="AC85" s="66" t="str">
        <f t="shared" ca="1" si="19"/>
        <v>B</v>
      </c>
      <c r="AD85" s="66" t="str">
        <f t="shared" ca="1" si="19"/>
        <v>D</v>
      </c>
      <c r="AE85" s="66" t="str">
        <f t="shared" ca="1" si="13"/>
        <v>A</v>
      </c>
      <c r="AF85" s="66" t="str">
        <f t="shared" ca="1" si="13"/>
        <v>B</v>
      </c>
      <c r="AG85" s="66" t="str">
        <f t="shared" ca="1" si="13"/>
        <v>D</v>
      </c>
      <c r="AH85" s="83">
        <f t="array" aca="1" ref="AH85" ca="1">SUM((D85:AG85=D$9:AG$9)*(D85:AG85&lt;&gt;""))</f>
        <v>8</v>
      </c>
      <c r="AI85" s="45">
        <f t="shared" ca="1" si="16"/>
        <v>26.64</v>
      </c>
      <c r="AJ85" s="54">
        <f t="shared" ca="1" si="17"/>
        <v>0</v>
      </c>
      <c r="AL85" s="9">
        <f t="shared" si="18"/>
        <v>23</v>
      </c>
    </row>
    <row r="86" spans="2:38" x14ac:dyDescent="0.25">
      <c r="B86" s="188" t="s">
        <v>49</v>
      </c>
      <c r="C86" s="188"/>
      <c r="D86" s="55">
        <f ca="1">COUNTIF(D78:D85,D9)</f>
        <v>2</v>
      </c>
      <c r="E86" s="55">
        <f t="shared" ref="E86:AG86" ca="1" si="20">COUNTIF(E78:E85,E9)</f>
        <v>2</v>
      </c>
      <c r="F86" s="55">
        <f t="shared" ca="1" si="20"/>
        <v>3</v>
      </c>
      <c r="G86" s="55">
        <f t="shared" ca="1" si="20"/>
        <v>1</v>
      </c>
      <c r="H86" s="55">
        <f t="shared" ca="1" si="20"/>
        <v>6</v>
      </c>
      <c r="I86" s="55">
        <f t="shared" ca="1" si="20"/>
        <v>2</v>
      </c>
      <c r="J86" s="55">
        <f t="shared" ca="1" si="20"/>
        <v>1</v>
      </c>
      <c r="K86" s="55">
        <f t="shared" ca="1" si="20"/>
        <v>0</v>
      </c>
      <c r="L86" s="55">
        <f t="shared" ca="1" si="20"/>
        <v>3</v>
      </c>
      <c r="M86" s="55">
        <f t="shared" ca="1" si="20"/>
        <v>2</v>
      </c>
      <c r="N86" s="55">
        <f t="shared" ca="1" si="20"/>
        <v>0</v>
      </c>
      <c r="O86" s="55">
        <f t="shared" ca="1" si="20"/>
        <v>3</v>
      </c>
      <c r="P86" s="55">
        <f t="shared" ca="1" si="20"/>
        <v>2</v>
      </c>
      <c r="Q86" s="55">
        <f t="shared" ca="1" si="20"/>
        <v>0</v>
      </c>
      <c r="R86" s="55">
        <f t="shared" ca="1" si="20"/>
        <v>3</v>
      </c>
      <c r="S86" s="55">
        <f t="shared" ca="1" si="20"/>
        <v>1</v>
      </c>
      <c r="T86" s="55">
        <f t="shared" ca="1" si="20"/>
        <v>0</v>
      </c>
      <c r="U86" s="55">
        <f t="shared" ca="1" si="20"/>
        <v>2</v>
      </c>
      <c r="V86" s="55">
        <f t="shared" ca="1" si="20"/>
        <v>1</v>
      </c>
      <c r="W86" s="55">
        <f t="shared" ca="1" si="20"/>
        <v>0</v>
      </c>
      <c r="X86" s="55">
        <f t="shared" ca="1" si="20"/>
        <v>3</v>
      </c>
      <c r="Y86" s="55">
        <f t="shared" ca="1" si="20"/>
        <v>2</v>
      </c>
      <c r="Z86" s="55">
        <f t="shared" ca="1" si="20"/>
        <v>2</v>
      </c>
      <c r="AA86" s="55">
        <f t="shared" ca="1" si="20"/>
        <v>2</v>
      </c>
      <c r="AB86" s="55">
        <f t="shared" ca="1" si="20"/>
        <v>1</v>
      </c>
      <c r="AC86" s="67">
        <f t="shared" ca="1" si="20"/>
        <v>2</v>
      </c>
      <c r="AD86" s="67">
        <f t="shared" ca="1" si="20"/>
        <v>0</v>
      </c>
      <c r="AE86" s="67">
        <f t="shared" ca="1" si="20"/>
        <v>1</v>
      </c>
      <c r="AF86" s="67">
        <f t="shared" ca="1" si="20"/>
        <v>0</v>
      </c>
      <c r="AG86" s="67">
        <f t="shared" ca="1" si="20"/>
        <v>0</v>
      </c>
    </row>
    <row r="89" spans="2:38" ht="23.25" x14ac:dyDescent="0.35">
      <c r="B89" s="56" t="s">
        <v>52</v>
      </c>
    </row>
    <row r="90" spans="2:38" ht="18.75" x14ac:dyDescent="0.3">
      <c r="B90" s="59" t="s">
        <v>53</v>
      </c>
      <c r="C90" s="59"/>
      <c r="D90" s="59"/>
      <c r="E90" s="59"/>
      <c r="F90" s="59"/>
      <c r="G90" s="59"/>
      <c r="H90" s="59"/>
      <c r="I90" s="59"/>
      <c r="J90" s="59"/>
      <c r="K90" s="59"/>
      <c r="L90" s="59"/>
      <c r="M90" s="59"/>
      <c r="N90" s="59"/>
      <c r="O90" s="60" t="s">
        <v>54</v>
      </c>
      <c r="P90" s="59"/>
      <c r="Q90" s="59"/>
      <c r="R90" s="59"/>
      <c r="S90" s="59"/>
      <c r="T90" s="59"/>
      <c r="U90" s="59"/>
    </row>
    <row r="91" spans="2:38" x14ac:dyDescent="0.25">
      <c r="B91" s="59"/>
      <c r="C91" s="59" t="s">
        <v>55</v>
      </c>
      <c r="D91" s="59" t="s">
        <v>56</v>
      </c>
      <c r="E91" s="59"/>
      <c r="F91" s="59"/>
      <c r="G91" s="59"/>
      <c r="H91" s="59"/>
      <c r="I91" s="59"/>
      <c r="J91" s="59"/>
      <c r="K91" s="59"/>
      <c r="L91" s="59"/>
      <c r="M91" s="59"/>
      <c r="N91" s="59"/>
      <c r="O91" s="61" t="s">
        <v>57</v>
      </c>
      <c r="P91" s="59" t="s">
        <v>58</v>
      </c>
      <c r="Q91" s="59"/>
      <c r="R91" s="59"/>
      <c r="S91" s="59"/>
      <c r="T91" s="59"/>
      <c r="U91" s="59"/>
    </row>
    <row r="92" spans="2:38" x14ac:dyDescent="0.25">
      <c r="B92" s="59"/>
      <c r="C92" s="59" t="s">
        <v>59</v>
      </c>
      <c r="D92" s="59" t="s">
        <v>60</v>
      </c>
      <c r="E92" s="59"/>
      <c r="F92" s="59"/>
      <c r="G92" s="59"/>
      <c r="H92" s="59"/>
      <c r="I92" s="59"/>
      <c r="J92" s="59"/>
      <c r="K92" s="59"/>
      <c r="L92" s="59"/>
      <c r="M92" s="59"/>
      <c r="N92" s="59"/>
      <c r="O92" s="59" t="s">
        <v>61</v>
      </c>
      <c r="P92" s="59" t="s">
        <v>62</v>
      </c>
      <c r="Q92" s="59"/>
      <c r="R92" s="59"/>
      <c r="S92" s="59"/>
      <c r="T92" s="59"/>
      <c r="U92" s="59"/>
    </row>
    <row r="93" spans="2:38" x14ac:dyDescent="0.25">
      <c r="B93" s="59"/>
      <c r="C93" s="59" t="s">
        <v>63</v>
      </c>
      <c r="D93" s="59" t="s">
        <v>64</v>
      </c>
      <c r="E93" s="59"/>
      <c r="F93" s="59"/>
      <c r="G93" s="59"/>
      <c r="H93" s="59"/>
      <c r="I93" s="59"/>
      <c r="J93" s="59"/>
      <c r="K93" s="59"/>
      <c r="L93" s="59"/>
      <c r="M93" s="59"/>
      <c r="N93" s="59"/>
      <c r="O93" s="61" t="s">
        <v>65</v>
      </c>
      <c r="P93" s="59" t="s">
        <v>66</v>
      </c>
      <c r="Q93" s="59"/>
      <c r="R93" s="59"/>
      <c r="S93" s="59"/>
      <c r="T93" s="59"/>
      <c r="U93" s="59"/>
    </row>
    <row r="94" spans="2:38" x14ac:dyDescent="0.25">
      <c r="B94"/>
    </row>
    <row r="95" spans="2:38" ht="30" customHeight="1" x14ac:dyDescent="0.25">
      <c r="B95" s="57" t="s">
        <v>51</v>
      </c>
      <c r="C95" s="57" t="s">
        <v>67</v>
      </c>
      <c r="D95" s="189" t="s">
        <v>68</v>
      </c>
      <c r="E95" s="189"/>
      <c r="F95" s="189"/>
    </row>
    <row r="96" spans="2:38" x14ac:dyDescent="0.25">
      <c r="B96" s="53">
        <v>1</v>
      </c>
      <c r="C96" s="45">
        <f ca="1">(2*(INDEX(D$70:AG$70,1,B96)-INDEX(D$86:AG$86,1,B96)))/20</f>
        <v>0.6</v>
      </c>
      <c r="D96" s="181" t="str">
        <f ca="1">CHOOSE(MATCH(C96,{-1,0.01,0.25},1),"Ditolak","Diperbaiki","Diterima")</f>
        <v>Diterima</v>
      </c>
      <c r="E96" s="181"/>
      <c r="F96" s="181"/>
    </row>
    <row r="97" spans="2:6" x14ac:dyDescent="0.25">
      <c r="B97" s="53">
        <v>2</v>
      </c>
      <c r="C97" s="83">
        <f t="shared" ref="C97:C124" ca="1" si="21">(2*(INDEX(D$70:AG$70,1,B97)-INDEX(D$86:AG$86,1,B97)))/20</f>
        <v>0.4</v>
      </c>
      <c r="D97" s="181" t="str">
        <f ca="1">CHOOSE(MATCH(C97,{-1,0.01,0.25},1),"Ditolak","Diperbaiki","Diterima")</f>
        <v>Diterima</v>
      </c>
      <c r="E97" s="181"/>
      <c r="F97" s="181"/>
    </row>
    <row r="98" spans="2:6" x14ac:dyDescent="0.25">
      <c r="B98" s="53">
        <v>3</v>
      </c>
      <c r="C98" s="83">
        <f t="shared" ca="1" si="21"/>
        <v>-0.2</v>
      </c>
      <c r="D98" s="181" t="str">
        <f ca="1">CHOOSE(MATCH(C98,{-1,0.01,0.25},1),"Ditolak","Diperbaiki","Diterima")</f>
        <v>Ditolak</v>
      </c>
      <c r="E98" s="181"/>
      <c r="F98" s="181"/>
    </row>
    <row r="99" spans="2:6" x14ac:dyDescent="0.25">
      <c r="B99" s="53">
        <v>4</v>
      </c>
      <c r="C99" s="83">
        <f t="shared" ca="1" si="21"/>
        <v>-0.1</v>
      </c>
      <c r="D99" s="181" t="str">
        <f ca="1">CHOOSE(MATCH(C99,{-1,0.01,0.25},1),"Ditolak","Diperbaiki","Diterima")</f>
        <v>Ditolak</v>
      </c>
      <c r="E99" s="181"/>
      <c r="F99" s="181"/>
    </row>
    <row r="100" spans="2:6" x14ac:dyDescent="0.25">
      <c r="B100" s="53">
        <v>5</v>
      </c>
      <c r="C100" s="83">
        <f t="shared" ca="1" si="21"/>
        <v>-0.6</v>
      </c>
      <c r="D100" s="181" t="str">
        <f ca="1">CHOOSE(MATCH(C100,{-1,0.01,0.25},1),"Ditolak","Diperbaiki","Diterima")</f>
        <v>Ditolak</v>
      </c>
      <c r="E100" s="181"/>
      <c r="F100" s="181"/>
    </row>
    <row r="101" spans="2:6" x14ac:dyDescent="0.25">
      <c r="B101" s="53">
        <v>6</v>
      </c>
      <c r="C101" s="83">
        <f t="shared" ca="1" si="21"/>
        <v>0.2</v>
      </c>
      <c r="D101" s="181" t="str">
        <f ca="1">CHOOSE(MATCH(C101,{-1,0.01,0.25},1),"Ditolak","Diperbaiki","Diterima")</f>
        <v>Diperbaiki</v>
      </c>
      <c r="E101" s="181"/>
      <c r="F101" s="181"/>
    </row>
    <row r="102" spans="2:6" x14ac:dyDescent="0.25">
      <c r="B102" s="53">
        <v>7</v>
      </c>
      <c r="C102" s="83">
        <f t="shared" ca="1" si="21"/>
        <v>-0.1</v>
      </c>
      <c r="D102" s="181" t="str">
        <f ca="1">CHOOSE(MATCH(C102,{-1,0.01,0.25},1),"Ditolak","Diperbaiki","Diterima")</f>
        <v>Ditolak</v>
      </c>
      <c r="E102" s="181"/>
      <c r="F102" s="181"/>
    </row>
    <row r="103" spans="2:6" x14ac:dyDescent="0.25">
      <c r="B103" s="53">
        <v>8</v>
      </c>
      <c r="C103" s="83">
        <f t="shared" ca="1" si="21"/>
        <v>0</v>
      </c>
      <c r="D103" s="181" t="str">
        <f ca="1">CHOOSE(MATCH(C103,{-1,0.01,0.25},1),"Ditolak","Diperbaiki","Diterima")</f>
        <v>Ditolak</v>
      </c>
      <c r="E103" s="181"/>
      <c r="F103" s="181"/>
    </row>
    <row r="104" spans="2:6" x14ac:dyDescent="0.25">
      <c r="B104" s="53">
        <v>9</v>
      </c>
      <c r="C104" s="83">
        <f t="shared" ca="1" si="21"/>
        <v>0</v>
      </c>
      <c r="D104" s="181" t="str">
        <f ca="1">CHOOSE(MATCH(C104,{-1,0.01,0.25},1),"Ditolak","Diperbaiki","Diterima")</f>
        <v>Ditolak</v>
      </c>
      <c r="E104" s="181"/>
      <c r="F104" s="181"/>
    </row>
    <row r="105" spans="2:6" x14ac:dyDescent="0.25">
      <c r="B105" s="53">
        <v>10</v>
      </c>
      <c r="C105" s="83">
        <f t="shared" ca="1" si="21"/>
        <v>0.6</v>
      </c>
      <c r="D105" s="181" t="str">
        <f ca="1">CHOOSE(MATCH(C105,{-1,0.01,0.25},1),"Ditolak","Diperbaiki","Diterima")</f>
        <v>Diterima</v>
      </c>
      <c r="E105" s="181"/>
      <c r="F105" s="181"/>
    </row>
    <row r="106" spans="2:6" x14ac:dyDescent="0.25">
      <c r="B106" s="53">
        <v>11</v>
      </c>
      <c r="C106" s="83">
        <f t="shared" ca="1" si="21"/>
        <v>0.2</v>
      </c>
      <c r="D106" s="181" t="str">
        <f ca="1">CHOOSE(MATCH(C106,{-1,0.01,0.25},1),"Ditolak","Diperbaiki","Diterima")</f>
        <v>Diperbaiki</v>
      </c>
      <c r="E106" s="181"/>
      <c r="F106" s="181"/>
    </row>
    <row r="107" spans="2:6" x14ac:dyDescent="0.25">
      <c r="B107" s="53">
        <v>12</v>
      </c>
      <c r="C107" s="83">
        <f t="shared" ca="1" si="21"/>
        <v>0</v>
      </c>
      <c r="D107" s="181" t="str">
        <f ca="1">CHOOSE(MATCH(C107,{-1,0.01,0.25},1),"Ditolak","Diperbaiki","Diterima")</f>
        <v>Ditolak</v>
      </c>
      <c r="E107" s="181"/>
      <c r="F107" s="181"/>
    </row>
    <row r="108" spans="2:6" x14ac:dyDescent="0.25">
      <c r="B108" s="53">
        <v>13</v>
      </c>
      <c r="C108" s="83">
        <f t="shared" ca="1" si="21"/>
        <v>0.6</v>
      </c>
      <c r="D108" s="181" t="str">
        <f ca="1">CHOOSE(MATCH(C108,{-1,0.01,0.25},1),"Ditolak","Diperbaiki","Diterima")</f>
        <v>Diterima</v>
      </c>
      <c r="E108" s="181"/>
      <c r="F108" s="181"/>
    </row>
    <row r="109" spans="2:6" x14ac:dyDescent="0.25">
      <c r="B109" s="53">
        <v>14</v>
      </c>
      <c r="C109" s="83">
        <f t="shared" ca="1" si="21"/>
        <v>0</v>
      </c>
      <c r="D109" s="181" t="str">
        <f ca="1">CHOOSE(MATCH(C109,{-1,0.01,0.25},1),"Ditolak","Diperbaiki","Diterima")</f>
        <v>Ditolak</v>
      </c>
      <c r="E109" s="181"/>
      <c r="F109" s="181"/>
    </row>
    <row r="110" spans="2:6" x14ac:dyDescent="0.25">
      <c r="B110" s="53">
        <v>15</v>
      </c>
      <c r="C110" s="83">
        <f t="shared" ca="1" si="21"/>
        <v>0</v>
      </c>
      <c r="D110" s="181" t="str">
        <f ca="1">CHOOSE(MATCH(C110,{-1,0.01,0.25},1),"Ditolak","Diperbaiki","Diterima")</f>
        <v>Ditolak</v>
      </c>
      <c r="E110" s="181"/>
      <c r="F110" s="181"/>
    </row>
    <row r="111" spans="2:6" x14ac:dyDescent="0.25">
      <c r="B111" s="53">
        <v>16</v>
      </c>
      <c r="C111" s="83">
        <f t="shared" ca="1" si="21"/>
        <v>-0.1</v>
      </c>
      <c r="D111" s="181" t="str">
        <f ca="1">CHOOSE(MATCH(C111,{-1,0.01,0.25},1),"Ditolak","Diperbaiki","Diterima")</f>
        <v>Ditolak</v>
      </c>
      <c r="E111" s="181"/>
      <c r="F111" s="181"/>
    </row>
    <row r="112" spans="2:6" x14ac:dyDescent="0.25">
      <c r="B112" s="53">
        <v>17</v>
      </c>
      <c r="C112" s="83">
        <f t="shared" ca="1" si="21"/>
        <v>0.2</v>
      </c>
      <c r="D112" s="181" t="str">
        <f ca="1">CHOOSE(MATCH(C112,{-1,0.01,0.25},1),"Ditolak","Diperbaiki","Diterima")</f>
        <v>Diperbaiki</v>
      </c>
      <c r="E112" s="181"/>
      <c r="F112" s="181"/>
    </row>
    <row r="113" spans="2:21" x14ac:dyDescent="0.25">
      <c r="B113" s="53">
        <v>18</v>
      </c>
      <c r="C113" s="83">
        <f t="shared" ca="1" si="21"/>
        <v>0.2</v>
      </c>
      <c r="D113" s="181" t="str">
        <f ca="1">CHOOSE(MATCH(C113,{-1,0.01,0.25},1),"Ditolak","Diperbaiki","Diterima")</f>
        <v>Diperbaiki</v>
      </c>
      <c r="E113" s="181"/>
      <c r="F113" s="181"/>
    </row>
    <row r="114" spans="2:21" x14ac:dyDescent="0.25">
      <c r="B114" s="53">
        <v>19</v>
      </c>
      <c r="C114" s="83">
        <f t="shared" ca="1" si="21"/>
        <v>-0.1</v>
      </c>
      <c r="D114" s="181" t="str">
        <f ca="1">CHOOSE(MATCH(C114,{-1,0.01,0.25},1),"Ditolak","Diperbaiki","Diterima")</f>
        <v>Ditolak</v>
      </c>
      <c r="E114" s="181"/>
      <c r="F114" s="181"/>
    </row>
    <row r="115" spans="2:21" x14ac:dyDescent="0.25">
      <c r="B115" s="53">
        <v>20</v>
      </c>
      <c r="C115" s="83">
        <f t="shared" ca="1" si="21"/>
        <v>0</v>
      </c>
      <c r="D115" s="181" t="str">
        <f ca="1">CHOOSE(MATCH(C115,{-1,0.01,0.25},1),"Ditolak","Diperbaiki","Diterima")</f>
        <v>Ditolak</v>
      </c>
      <c r="E115" s="181"/>
      <c r="F115" s="181"/>
    </row>
    <row r="116" spans="2:21" x14ac:dyDescent="0.25">
      <c r="B116" s="53">
        <v>21</v>
      </c>
      <c r="C116" s="83">
        <f t="shared" ca="1" si="21"/>
        <v>0</v>
      </c>
      <c r="D116" s="181" t="str">
        <f ca="1">CHOOSE(MATCH(C116,{-1,0.01,0.25},1),"Ditolak","Diperbaiki","Diterima")</f>
        <v>Ditolak</v>
      </c>
      <c r="E116" s="181"/>
      <c r="F116" s="181"/>
    </row>
    <row r="117" spans="2:21" x14ac:dyDescent="0.25">
      <c r="B117" s="53">
        <v>22</v>
      </c>
      <c r="C117" s="83">
        <f t="shared" ca="1" si="21"/>
        <v>0.6</v>
      </c>
      <c r="D117" s="181" t="str">
        <f ca="1">CHOOSE(MATCH(C117,{-1,0.01,0.25},1),"Ditolak","Diperbaiki","Diterima")</f>
        <v>Diterima</v>
      </c>
      <c r="E117" s="181"/>
      <c r="F117" s="181"/>
    </row>
    <row r="118" spans="2:21" x14ac:dyDescent="0.25">
      <c r="B118" s="53">
        <v>23</v>
      </c>
      <c r="C118" s="83">
        <f t="shared" ca="1" si="21"/>
        <v>0.4</v>
      </c>
      <c r="D118" s="181" t="str">
        <f ca="1">CHOOSE(MATCH(C118,{-1,0.01,0.25},1),"Ditolak","Diperbaiki","Diterima")</f>
        <v>Diterima</v>
      </c>
      <c r="E118" s="181"/>
      <c r="F118" s="181"/>
    </row>
    <row r="119" spans="2:21" x14ac:dyDescent="0.25">
      <c r="B119" s="53">
        <v>24</v>
      </c>
      <c r="C119" s="83">
        <f t="shared" ca="1" si="21"/>
        <v>0.2</v>
      </c>
      <c r="D119" s="181" t="str">
        <f ca="1">CHOOSE(MATCH(C119,{-1,0.01,0.25},1),"Ditolak","Diperbaiki","Diterima")</f>
        <v>Diperbaiki</v>
      </c>
      <c r="E119" s="181"/>
      <c r="F119" s="181"/>
    </row>
    <row r="120" spans="2:21" x14ac:dyDescent="0.25">
      <c r="B120" s="53">
        <v>25</v>
      </c>
      <c r="C120" s="83">
        <f ca="1">(2*(INDEX(D$70:AG$70,1,B120)-INDEX(D$86:AG$86,1,B120)))/20</f>
        <v>-0.1</v>
      </c>
      <c r="D120" s="181" t="str">
        <f ca="1">CHOOSE(MATCH(C120,{-1,0.01,0.25},1),"Ditolak","Diperbaiki","Diterima")</f>
        <v>Ditolak</v>
      </c>
      <c r="E120" s="181"/>
      <c r="F120" s="181"/>
    </row>
    <row r="121" spans="2:21" x14ac:dyDescent="0.25">
      <c r="B121" s="53">
        <v>26</v>
      </c>
      <c r="C121" s="83">
        <f t="shared" ca="1" si="21"/>
        <v>0.4</v>
      </c>
      <c r="D121" s="181" t="str">
        <f ca="1">CHOOSE(MATCH(C121,{-1,0.01,0.25},1),"Ditolak","Diperbaiki","Diterima")</f>
        <v>Diterima</v>
      </c>
      <c r="E121" s="181"/>
      <c r="F121" s="181"/>
    </row>
    <row r="122" spans="2:21" x14ac:dyDescent="0.25">
      <c r="B122" s="53">
        <v>27</v>
      </c>
      <c r="C122" s="83">
        <f t="shared" ca="1" si="21"/>
        <v>0</v>
      </c>
      <c r="D122" s="181" t="str">
        <f ca="1">CHOOSE(MATCH(C122,{-1,0.01,0.25},1),"Ditolak","Diperbaiki","Diterima")</f>
        <v>Ditolak</v>
      </c>
      <c r="E122" s="181"/>
      <c r="F122" s="181"/>
    </row>
    <row r="123" spans="2:21" x14ac:dyDescent="0.25">
      <c r="B123" s="53">
        <v>28</v>
      </c>
      <c r="C123" s="83">
        <f t="shared" ca="1" si="21"/>
        <v>-0.1</v>
      </c>
      <c r="D123" s="181" t="str">
        <f ca="1">CHOOSE(MATCH(C123,{-1,0.01,0.25},1),"Ditolak","Diperbaiki","Diterima")</f>
        <v>Ditolak</v>
      </c>
      <c r="E123" s="181"/>
      <c r="F123" s="181"/>
    </row>
    <row r="124" spans="2:21" x14ac:dyDescent="0.25">
      <c r="B124" s="53">
        <v>29</v>
      </c>
      <c r="C124" s="83">
        <f t="shared" ca="1" si="21"/>
        <v>0.2</v>
      </c>
      <c r="D124" s="181" t="str">
        <f ca="1">CHOOSE(MATCH(C124,{-1,0.01,0.25},1),"Ditolak","Diperbaiki","Diterima")</f>
        <v>Diperbaiki</v>
      </c>
      <c r="E124" s="181"/>
      <c r="F124" s="181"/>
    </row>
    <row r="125" spans="2:21" x14ac:dyDescent="0.25">
      <c r="B125" s="53">
        <v>30</v>
      </c>
      <c r="C125" s="83">
        <f t="shared" ref="C125" ca="1" si="22">(2*(INDEX(D$70:AG$70,1,B125)-INDEX(D$86:AG$86,1,B125)))/20</f>
        <v>0.2</v>
      </c>
      <c r="D125" s="181" t="str">
        <f ca="1">CHOOSE(MATCH(C125,{-1,0.01,0.25},1),"Ditolak","Diperbaiki","Diterima")</f>
        <v>Diperbaiki</v>
      </c>
      <c r="E125" s="181"/>
      <c r="F125" s="181"/>
    </row>
    <row r="126" spans="2:21" x14ac:dyDescent="0.25">
      <c r="B126"/>
    </row>
    <row r="127" spans="2:21" ht="23.25" x14ac:dyDescent="0.35">
      <c r="B127" s="56" t="s">
        <v>69</v>
      </c>
    </row>
    <row r="128" spans="2:21" ht="18.75" x14ac:dyDescent="0.3">
      <c r="B128" s="59" t="s">
        <v>70</v>
      </c>
      <c r="C128" s="59"/>
      <c r="D128" s="59"/>
      <c r="E128" s="59"/>
      <c r="F128" s="59"/>
      <c r="G128" s="59"/>
      <c r="H128" s="59"/>
      <c r="I128" s="59"/>
      <c r="J128" s="59"/>
      <c r="K128" s="59"/>
      <c r="L128" s="59"/>
      <c r="M128" s="59"/>
      <c r="N128" s="59"/>
      <c r="O128" s="60" t="s">
        <v>54</v>
      </c>
      <c r="P128" s="59"/>
      <c r="Q128" s="59"/>
      <c r="R128" s="59"/>
      <c r="S128" s="59"/>
      <c r="T128" s="59"/>
      <c r="U128" s="59"/>
    </row>
    <row r="129" spans="2:21" x14ac:dyDescent="0.25">
      <c r="B129" s="59"/>
      <c r="C129" s="59" t="s">
        <v>71</v>
      </c>
      <c r="D129" s="59" t="s">
        <v>69</v>
      </c>
      <c r="E129" s="59"/>
      <c r="F129" s="59"/>
      <c r="G129" s="59"/>
      <c r="H129" s="59"/>
      <c r="I129" s="59"/>
      <c r="J129" s="59"/>
      <c r="K129" s="59"/>
      <c r="L129" s="59"/>
      <c r="M129" s="59"/>
      <c r="N129" s="59"/>
      <c r="O129" s="61" t="s">
        <v>72</v>
      </c>
      <c r="P129" s="59" t="s">
        <v>73</v>
      </c>
      <c r="Q129" s="59"/>
      <c r="R129" s="59"/>
      <c r="S129" s="59"/>
      <c r="T129" s="59"/>
      <c r="U129" s="59"/>
    </row>
    <row r="130" spans="2:21" x14ac:dyDescent="0.25">
      <c r="B130" s="59"/>
      <c r="C130" s="59" t="s">
        <v>74</v>
      </c>
      <c r="D130" s="59" t="s">
        <v>75</v>
      </c>
      <c r="E130" s="59"/>
      <c r="F130" s="59"/>
      <c r="G130" s="59"/>
      <c r="H130" s="59"/>
      <c r="I130" s="59"/>
      <c r="J130" s="59"/>
      <c r="K130" s="59"/>
      <c r="L130" s="59"/>
      <c r="M130" s="59"/>
      <c r="N130" s="59"/>
      <c r="O130" s="59" t="s">
        <v>76</v>
      </c>
      <c r="P130" s="59" t="s">
        <v>77</v>
      </c>
      <c r="Q130" s="59"/>
      <c r="R130" s="59"/>
      <c r="S130" s="59"/>
      <c r="T130" s="59"/>
      <c r="U130" s="59"/>
    </row>
    <row r="131" spans="2:21" x14ac:dyDescent="0.25">
      <c r="B131" s="59"/>
      <c r="C131" s="59" t="s">
        <v>63</v>
      </c>
      <c r="D131" s="59" t="s">
        <v>64</v>
      </c>
      <c r="E131" s="59"/>
      <c r="F131" s="59"/>
      <c r="G131" s="59"/>
      <c r="H131" s="59"/>
      <c r="I131" s="59"/>
      <c r="J131" s="59"/>
      <c r="K131" s="59"/>
      <c r="L131" s="59"/>
      <c r="M131" s="59"/>
      <c r="N131" s="59"/>
      <c r="O131" s="61" t="s">
        <v>78</v>
      </c>
      <c r="P131" s="59" t="s">
        <v>79</v>
      </c>
      <c r="Q131" s="59"/>
      <c r="R131" s="59"/>
      <c r="S131" s="59"/>
      <c r="T131" s="59"/>
      <c r="U131" s="59"/>
    </row>
    <row r="132" spans="2:21" x14ac:dyDescent="0.25">
      <c r="B132"/>
    </row>
    <row r="133" spans="2:21" ht="30" customHeight="1" x14ac:dyDescent="0.25">
      <c r="B133" s="57" t="s">
        <v>51</v>
      </c>
      <c r="C133" s="57" t="s">
        <v>71</v>
      </c>
      <c r="D133" s="189" t="s">
        <v>68</v>
      </c>
      <c r="E133" s="189"/>
      <c r="F133" s="189"/>
    </row>
    <row r="134" spans="2:21" ht="15" customHeight="1" x14ac:dyDescent="0.25">
      <c r="B134" s="53">
        <v>1</v>
      </c>
      <c r="C134" s="45">
        <f>INDEX(D$52:AG$52,B134)/20</f>
        <v>0.8</v>
      </c>
      <c r="D134" s="181" t="str">
        <f>CHOOSE(MATCH(C134,{0,0.3,0.7},1),"Sukar","Sedang","Mudah")</f>
        <v>Mudah</v>
      </c>
      <c r="E134" s="181"/>
      <c r="F134" s="181"/>
    </row>
    <row r="135" spans="2:21" ht="15" customHeight="1" x14ac:dyDescent="0.25">
      <c r="B135" s="53">
        <v>2</v>
      </c>
      <c r="C135" s="83">
        <f t="shared" ref="C135:C163" si="23">INDEX(D$52:AG$52,B135)/20</f>
        <v>0.7</v>
      </c>
      <c r="D135" s="181" t="str">
        <f>CHOOSE(MATCH(C135,{0,0.3,0.7},1),"Sukar","Sedang","Mudah")</f>
        <v>Mudah</v>
      </c>
      <c r="E135" s="181"/>
      <c r="F135" s="181"/>
    </row>
    <row r="136" spans="2:21" ht="15" customHeight="1" x14ac:dyDescent="0.25">
      <c r="B136" s="53">
        <v>3</v>
      </c>
      <c r="C136" s="83">
        <f t="shared" si="23"/>
        <v>0.35</v>
      </c>
      <c r="D136" s="181" t="str">
        <f>CHOOSE(MATCH(C136,{0,0.3,0.7},1),"Sukar","Sedang","Mudah")</f>
        <v>Sedang</v>
      </c>
      <c r="E136" s="181"/>
      <c r="F136" s="181"/>
    </row>
    <row r="137" spans="2:21" ht="15" customHeight="1" x14ac:dyDescent="0.25">
      <c r="B137" s="53">
        <v>4</v>
      </c>
      <c r="C137" s="83">
        <f t="shared" si="23"/>
        <v>0.3</v>
      </c>
      <c r="D137" s="181" t="str">
        <f>CHOOSE(MATCH(C137,{0,0.3,0.7},1),"Sukar","Sedang","Mudah")</f>
        <v>Sedang</v>
      </c>
      <c r="E137" s="181"/>
      <c r="F137" s="181"/>
    </row>
    <row r="138" spans="2:21" ht="15" customHeight="1" x14ac:dyDescent="0.25">
      <c r="B138" s="53">
        <v>5</v>
      </c>
      <c r="C138" s="83">
        <f t="shared" si="23"/>
        <v>0.35</v>
      </c>
      <c r="D138" s="181" t="str">
        <f>CHOOSE(MATCH(C138,{0,0.3,0.7},1),"Sukar","Sedang","Mudah")</f>
        <v>Sedang</v>
      </c>
      <c r="E138" s="181"/>
      <c r="F138" s="181"/>
    </row>
    <row r="139" spans="2:21" ht="15" customHeight="1" x14ac:dyDescent="0.25">
      <c r="B139" s="53">
        <v>6</v>
      </c>
      <c r="C139" s="83">
        <f t="shared" si="23"/>
        <v>0.4</v>
      </c>
      <c r="D139" s="181" t="str">
        <f>CHOOSE(MATCH(C139,{0,0.3,0.7},1),"Sukar","Sedang","Mudah")</f>
        <v>Sedang</v>
      </c>
      <c r="E139" s="181"/>
      <c r="F139" s="181"/>
    </row>
    <row r="140" spans="2:21" ht="15" customHeight="1" x14ac:dyDescent="0.25">
      <c r="B140" s="53">
        <v>7</v>
      </c>
      <c r="C140" s="83">
        <f t="shared" si="23"/>
        <v>0.3</v>
      </c>
      <c r="D140" s="181" t="str">
        <f>CHOOSE(MATCH(C140,{0,0.3,0.7},1),"Sukar","Sedang","Mudah")</f>
        <v>Sedang</v>
      </c>
      <c r="E140" s="181"/>
      <c r="F140" s="181"/>
    </row>
    <row r="141" spans="2:21" ht="15" customHeight="1" x14ac:dyDescent="0.25">
      <c r="B141" s="53">
        <v>8</v>
      </c>
      <c r="C141" s="83">
        <f t="shared" si="23"/>
        <v>0.3</v>
      </c>
      <c r="D141" s="181" t="str">
        <f>CHOOSE(MATCH(C141,{0,0.3,0.7},1),"Sukar","Sedang","Mudah")</f>
        <v>Sedang</v>
      </c>
      <c r="E141" s="181"/>
      <c r="F141" s="181"/>
    </row>
    <row r="142" spans="2:21" ht="15" customHeight="1" x14ac:dyDescent="0.25">
      <c r="B142" s="53">
        <v>9</v>
      </c>
      <c r="C142" s="83">
        <f t="shared" si="23"/>
        <v>0.4</v>
      </c>
      <c r="D142" s="181" t="str">
        <f>CHOOSE(MATCH(C142,{0,0.3,0.7},1),"Sukar","Sedang","Mudah")</f>
        <v>Sedang</v>
      </c>
      <c r="E142" s="181"/>
      <c r="F142" s="181"/>
    </row>
    <row r="143" spans="2:21" ht="15" customHeight="1" x14ac:dyDescent="0.25">
      <c r="B143" s="53">
        <v>10</v>
      </c>
      <c r="C143" s="83">
        <f t="shared" si="23"/>
        <v>0.8</v>
      </c>
      <c r="D143" s="181" t="str">
        <f>CHOOSE(MATCH(C143,{0,0.3,0.7},1),"Sukar","Sedang","Mudah")</f>
        <v>Mudah</v>
      </c>
      <c r="E143" s="181"/>
      <c r="F143" s="181"/>
    </row>
    <row r="144" spans="2:21" x14ac:dyDescent="0.25">
      <c r="B144" s="53">
        <v>11</v>
      </c>
      <c r="C144" s="83">
        <f t="shared" si="23"/>
        <v>0.15</v>
      </c>
      <c r="D144" s="181" t="str">
        <f>CHOOSE(MATCH(C144,{0,0.3,0.7},1),"Sukar","Sedang","Mudah")</f>
        <v>Sukar</v>
      </c>
      <c r="E144" s="181"/>
      <c r="F144" s="181"/>
    </row>
    <row r="145" spans="2:6" x14ac:dyDescent="0.25">
      <c r="B145" s="53">
        <v>12</v>
      </c>
      <c r="C145" s="83">
        <f t="shared" si="23"/>
        <v>0.4</v>
      </c>
      <c r="D145" s="181" t="str">
        <f>CHOOSE(MATCH(C145,{0,0.3,0.7},1),"Sukar","Sedang","Mudah")</f>
        <v>Sedang</v>
      </c>
      <c r="E145" s="181"/>
      <c r="F145" s="181"/>
    </row>
    <row r="146" spans="2:6" x14ac:dyDescent="0.25">
      <c r="B146" s="53">
        <v>13</v>
      </c>
      <c r="C146" s="83">
        <f t="shared" si="23"/>
        <v>0.8</v>
      </c>
      <c r="D146" s="181" t="str">
        <f>CHOOSE(MATCH(C146,{0,0.3,0.7},1),"Sukar","Sedang","Mudah")</f>
        <v>Mudah</v>
      </c>
      <c r="E146" s="181"/>
      <c r="F146" s="181"/>
    </row>
    <row r="147" spans="2:6" x14ac:dyDescent="0.25">
      <c r="B147" s="53">
        <v>14</v>
      </c>
      <c r="C147" s="83">
        <f t="shared" si="23"/>
        <v>0.3</v>
      </c>
      <c r="D147" s="181" t="str">
        <f>CHOOSE(MATCH(C147,{0,0.3,0.7},1),"Sukar","Sedang","Mudah")</f>
        <v>Sedang</v>
      </c>
      <c r="E147" s="181"/>
      <c r="F147" s="181"/>
    </row>
    <row r="148" spans="2:6" x14ac:dyDescent="0.25">
      <c r="B148" s="53">
        <v>15</v>
      </c>
      <c r="C148" s="83">
        <f t="shared" si="23"/>
        <v>0.4</v>
      </c>
      <c r="D148" s="181" t="str">
        <f>CHOOSE(MATCH(C148,{0,0.3,0.7},1),"Sukar","Sedang","Mudah")</f>
        <v>Sedang</v>
      </c>
      <c r="E148" s="181"/>
      <c r="F148" s="181"/>
    </row>
    <row r="149" spans="2:6" x14ac:dyDescent="0.25">
      <c r="B149" s="53">
        <v>16</v>
      </c>
      <c r="C149" s="83">
        <f t="shared" si="23"/>
        <v>0.3</v>
      </c>
      <c r="D149" s="181" t="str">
        <f>CHOOSE(MATCH(C149,{0,0.3,0.7},1),"Sukar","Sedang","Mudah")</f>
        <v>Sedang</v>
      </c>
      <c r="E149" s="181"/>
      <c r="F149" s="181"/>
    </row>
    <row r="150" spans="2:6" x14ac:dyDescent="0.25">
      <c r="B150" s="53">
        <v>17</v>
      </c>
      <c r="C150" s="83">
        <f t="shared" si="23"/>
        <v>0.15</v>
      </c>
      <c r="D150" s="181" t="str">
        <f>CHOOSE(MATCH(C150,{0,0.3,0.7},1),"Sukar","Sedang","Mudah")</f>
        <v>Sukar</v>
      </c>
      <c r="E150" s="181"/>
      <c r="F150" s="181"/>
    </row>
    <row r="151" spans="2:6" x14ac:dyDescent="0.25">
      <c r="B151" s="53">
        <v>18</v>
      </c>
      <c r="C151" s="83">
        <f t="shared" si="23"/>
        <v>0.4</v>
      </c>
      <c r="D151" s="181" t="str">
        <f>CHOOSE(MATCH(C151,{0,0.3,0.7},1),"Sukar","Sedang","Mudah")</f>
        <v>Sedang</v>
      </c>
      <c r="E151" s="181"/>
      <c r="F151" s="181"/>
    </row>
    <row r="152" spans="2:6" x14ac:dyDescent="0.25">
      <c r="B152" s="53">
        <v>19</v>
      </c>
      <c r="C152" s="83">
        <f t="shared" si="23"/>
        <v>0.2</v>
      </c>
      <c r="D152" s="181" t="str">
        <f>CHOOSE(MATCH(C152,{0,0.3,0.7},1),"Sukar","Sedang","Mudah")</f>
        <v>Sukar</v>
      </c>
      <c r="E152" s="181"/>
      <c r="F152" s="181"/>
    </row>
    <row r="153" spans="2:6" x14ac:dyDescent="0.25">
      <c r="B153" s="53">
        <v>20</v>
      </c>
      <c r="C153" s="83">
        <f t="shared" si="23"/>
        <v>0.3</v>
      </c>
      <c r="D153" s="181" t="str">
        <f>CHOOSE(MATCH(C153,{0,0.3,0.7},1),"Sukar","Sedang","Mudah")</f>
        <v>Sedang</v>
      </c>
      <c r="E153" s="181"/>
      <c r="F153" s="181"/>
    </row>
    <row r="154" spans="2:6" x14ac:dyDescent="0.25">
      <c r="B154" s="53">
        <v>21</v>
      </c>
      <c r="C154" s="83">
        <f t="shared" si="23"/>
        <v>0.4</v>
      </c>
      <c r="D154" s="181" t="str">
        <f>CHOOSE(MATCH(C154,{0,0.3,0.7},1),"Sukar","Sedang","Mudah")</f>
        <v>Sedang</v>
      </c>
      <c r="E154" s="181"/>
      <c r="F154" s="181"/>
    </row>
    <row r="155" spans="2:6" x14ac:dyDescent="0.25">
      <c r="B155" s="53">
        <v>22</v>
      </c>
      <c r="C155" s="83">
        <f t="shared" si="23"/>
        <v>0.8</v>
      </c>
      <c r="D155" s="181" t="str">
        <f>CHOOSE(MATCH(C155,{0,0.3,0.7},1),"Sukar","Sedang","Mudah")</f>
        <v>Mudah</v>
      </c>
      <c r="E155" s="181"/>
      <c r="F155" s="181"/>
    </row>
    <row r="156" spans="2:6" x14ac:dyDescent="0.25">
      <c r="B156" s="53">
        <v>23</v>
      </c>
      <c r="C156" s="83">
        <f t="shared" si="23"/>
        <v>0.7</v>
      </c>
      <c r="D156" s="181" t="str">
        <f>CHOOSE(MATCH(C156,{0,0.3,0.7},1),"Sukar","Sedang","Mudah")</f>
        <v>Mudah</v>
      </c>
      <c r="E156" s="181"/>
      <c r="F156" s="181"/>
    </row>
    <row r="157" spans="2:6" x14ac:dyDescent="0.25">
      <c r="B157" s="53">
        <v>24</v>
      </c>
      <c r="C157" s="83">
        <f t="shared" si="23"/>
        <v>0.4</v>
      </c>
      <c r="D157" s="181" t="str">
        <f>CHOOSE(MATCH(C157,{0,0.3,0.7},1),"Sukar","Sedang","Mudah")</f>
        <v>Sedang</v>
      </c>
      <c r="E157" s="181"/>
      <c r="F157" s="181"/>
    </row>
    <row r="158" spans="2:6" x14ac:dyDescent="0.25">
      <c r="B158" s="53">
        <v>25</v>
      </c>
      <c r="C158" s="83">
        <f>INDEX(D$52:AG$52,B158)/20</f>
        <v>0.3</v>
      </c>
      <c r="D158" s="181" t="str">
        <f>CHOOSE(MATCH(C158,{0,0.3,0.7},1),"Sukar","Sedang","Mudah")</f>
        <v>Sedang</v>
      </c>
      <c r="E158" s="181"/>
      <c r="F158" s="181"/>
    </row>
    <row r="159" spans="2:6" x14ac:dyDescent="0.25">
      <c r="B159" s="53">
        <v>26</v>
      </c>
      <c r="C159" s="83">
        <f>INDEX(D$52:AG$52,B159)/20</f>
        <v>0.7</v>
      </c>
      <c r="D159" s="181" t="str">
        <f>CHOOSE(MATCH(C159,{0,0.3,0.7},1),"Sukar","Sedang","Mudah")</f>
        <v>Mudah</v>
      </c>
      <c r="E159" s="181"/>
      <c r="F159" s="181"/>
    </row>
    <row r="160" spans="2:6" x14ac:dyDescent="0.25">
      <c r="B160" s="53">
        <v>27</v>
      </c>
      <c r="C160" s="83">
        <f t="shared" si="23"/>
        <v>0.35</v>
      </c>
      <c r="D160" s="181" t="str">
        <f>CHOOSE(MATCH(C160,{0,0.3,0.7},1),"Sukar","Sedang","Mudah")</f>
        <v>Sedang</v>
      </c>
      <c r="E160" s="181"/>
      <c r="F160" s="181"/>
    </row>
    <row r="161" spans="2:33" x14ac:dyDescent="0.25">
      <c r="B161" s="53">
        <v>28</v>
      </c>
      <c r="C161" s="83">
        <f t="shared" si="23"/>
        <v>0.2</v>
      </c>
      <c r="D161" s="181" t="str">
        <f>CHOOSE(MATCH(C161,{0,0.3,0.7},1),"Sukar","Sedang","Mudah")</f>
        <v>Sukar</v>
      </c>
      <c r="E161" s="181"/>
      <c r="F161" s="181"/>
      <c r="G161" s="87"/>
      <c r="H161" s="87"/>
      <c r="I161" s="87"/>
      <c r="J161" s="87"/>
      <c r="K161" s="87"/>
      <c r="L161" s="87"/>
      <c r="M161" s="87"/>
      <c r="N161" s="87"/>
      <c r="O161" s="87"/>
      <c r="P161" s="87"/>
      <c r="Q161" s="87"/>
      <c r="R161" s="87"/>
      <c r="S161" s="87"/>
      <c r="T161" s="87"/>
      <c r="U161" s="87"/>
      <c r="V161" s="87"/>
      <c r="W161" s="87"/>
      <c r="X161" s="87"/>
      <c r="Y161" s="87"/>
      <c r="Z161" s="87"/>
      <c r="AA161" s="87"/>
      <c r="AB161" s="87"/>
      <c r="AC161" s="87"/>
      <c r="AD161" s="87"/>
      <c r="AE161" s="87"/>
      <c r="AF161" s="87"/>
      <c r="AG161" s="87"/>
    </row>
    <row r="162" spans="2:33" x14ac:dyDescent="0.25">
      <c r="B162" s="53">
        <v>29</v>
      </c>
      <c r="C162" s="83">
        <f t="shared" si="23"/>
        <v>0.15</v>
      </c>
      <c r="D162" s="181" t="str">
        <f>CHOOSE(MATCH(C162,{0,0.3,0.7},1),"Sukar","Sedang","Mudah")</f>
        <v>Sukar</v>
      </c>
      <c r="E162" s="181"/>
      <c r="F162" s="181"/>
    </row>
    <row r="163" spans="2:33" x14ac:dyDescent="0.25">
      <c r="B163" s="53">
        <v>30</v>
      </c>
      <c r="C163" s="83">
        <f t="shared" si="23"/>
        <v>0.45</v>
      </c>
      <c r="D163" s="181" t="str">
        <f>CHOOSE(MATCH(C163,{0,0.3,0.7},1),"Sukar","Sedang","Mudah")</f>
        <v>Sedang</v>
      </c>
      <c r="E163" s="181"/>
      <c r="F163" s="181"/>
    </row>
  </sheetData>
  <mergeCells count="94">
    <mergeCell ref="D163:F163"/>
    <mergeCell ref="D125:F125"/>
    <mergeCell ref="D159:F159"/>
    <mergeCell ref="D160:F160"/>
    <mergeCell ref="D161:F161"/>
    <mergeCell ref="D162:F162"/>
    <mergeCell ref="D151:F151"/>
    <mergeCell ref="D152:F152"/>
    <mergeCell ref="D153:F153"/>
    <mergeCell ref="D154:F154"/>
    <mergeCell ref="D140:F140"/>
    <mergeCell ref="D145:F145"/>
    <mergeCell ref="D146:F146"/>
    <mergeCell ref="D147:F147"/>
    <mergeCell ref="D148:F148"/>
    <mergeCell ref="D149:F149"/>
    <mergeCell ref="D117:F117"/>
    <mergeCell ref="D118:F118"/>
    <mergeCell ref="D119:F119"/>
    <mergeCell ref="D120:F120"/>
    <mergeCell ref="D144:F144"/>
    <mergeCell ref="D141:F141"/>
    <mergeCell ref="D142:F142"/>
    <mergeCell ref="D143:F143"/>
    <mergeCell ref="D121:F121"/>
    <mergeCell ref="D122:F122"/>
    <mergeCell ref="D123:F123"/>
    <mergeCell ref="D124:F124"/>
    <mergeCell ref="D136:F136"/>
    <mergeCell ref="D137:F137"/>
    <mergeCell ref="D138:F138"/>
    <mergeCell ref="D139:F139"/>
    <mergeCell ref="D155:F155"/>
    <mergeCell ref="D156:F156"/>
    <mergeCell ref="D157:F157"/>
    <mergeCell ref="D158:F158"/>
    <mergeCell ref="D150:F150"/>
    <mergeCell ref="D104:F104"/>
    <mergeCell ref="D105:F105"/>
    <mergeCell ref="D133:F133"/>
    <mergeCell ref="D134:F134"/>
    <mergeCell ref="D135:F135"/>
    <mergeCell ref="D106:F106"/>
    <mergeCell ref="D107:F107"/>
    <mergeCell ref="D108:F108"/>
    <mergeCell ref="D109:F109"/>
    <mergeCell ref="D110:F110"/>
    <mergeCell ref="D111:F111"/>
    <mergeCell ref="D112:F112"/>
    <mergeCell ref="D113:F113"/>
    <mergeCell ref="D114:F114"/>
    <mergeCell ref="D115:F115"/>
    <mergeCell ref="D116:F116"/>
    <mergeCell ref="AJ75:AJ77"/>
    <mergeCell ref="AL75:AL77"/>
    <mergeCell ref="B70:C70"/>
    <mergeCell ref="B86:C86"/>
    <mergeCell ref="D95:F95"/>
    <mergeCell ref="AH75:AH77"/>
    <mergeCell ref="AI75:AI77"/>
    <mergeCell ref="D101:F101"/>
    <mergeCell ref="D102:F102"/>
    <mergeCell ref="D103:F103"/>
    <mergeCell ref="B75:B77"/>
    <mergeCell ref="C75:C77"/>
    <mergeCell ref="D75:AG76"/>
    <mergeCell ref="D96:F96"/>
    <mergeCell ref="D97:F97"/>
    <mergeCell ref="D98:F98"/>
    <mergeCell ref="D99:F99"/>
    <mergeCell ref="D100:F100"/>
    <mergeCell ref="Y4:AG4"/>
    <mergeCell ref="Y5:AG5"/>
    <mergeCell ref="D10:AG10"/>
    <mergeCell ref="B10:B11"/>
    <mergeCell ref="B9:C9"/>
    <mergeCell ref="E4:O4"/>
    <mergeCell ref="E5:O5"/>
    <mergeCell ref="B6:C6"/>
    <mergeCell ref="E6:O6"/>
    <mergeCell ref="AL9:AL11"/>
    <mergeCell ref="AH59:AH61"/>
    <mergeCell ref="AI59:AI61"/>
    <mergeCell ref="AJ59:AJ61"/>
    <mergeCell ref="AH9:AH11"/>
    <mergeCell ref="AI9:AI11"/>
    <mergeCell ref="AJ9:AJ11"/>
    <mergeCell ref="B59:B61"/>
    <mergeCell ref="C59:C61"/>
    <mergeCell ref="D59:AG60"/>
    <mergeCell ref="AL59:AL61"/>
    <mergeCell ref="B52:C52"/>
    <mergeCell ref="B53:C53"/>
    <mergeCell ref="B58:AD58"/>
  </mergeCells>
  <conditionalFormatting sqref="D10:D11 E11:AG11">
    <cfRule type="expression" dxfId="2" priority="11">
      <formula>D$11=""</formula>
    </cfRule>
  </conditionalFormatting>
  <conditionalFormatting sqref="D61:AG61">
    <cfRule type="expression" dxfId="1" priority="2">
      <formula>D$11=""</formula>
    </cfRule>
  </conditionalFormatting>
  <conditionalFormatting sqref="D77:AG77">
    <cfRule type="expression" dxfId="0" priority="1">
      <formula>D$11=""</formula>
    </cfRule>
  </conditionalFormatting>
  <pageMargins left="0.7" right="0.7" top="0.75" bottom="0.75" header="0.3" footer="0.3"/>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P17"/>
  <sheetViews>
    <sheetView workbookViewId="0">
      <selection activeCell="M10" sqref="M10:P10"/>
    </sheetView>
  </sheetViews>
  <sheetFormatPr defaultRowHeight="15" x14ac:dyDescent="0.25"/>
  <cols>
    <col min="1" max="8" width="9.140625" style="63"/>
    <col min="9" max="9" width="10.140625" style="63" customWidth="1"/>
    <col min="10" max="11" width="9.140625" style="63"/>
    <col min="12" max="12" width="2.140625" style="63" customWidth="1"/>
    <col min="13" max="16384" width="9.140625" style="63"/>
  </cols>
  <sheetData>
    <row r="1" spans="2:16" ht="7.5" customHeight="1" x14ac:dyDescent="0.25"/>
    <row r="2" spans="2:16" ht="18" customHeight="1" x14ac:dyDescent="0.25"/>
    <row r="3" spans="2:16" ht="24.75" customHeight="1" x14ac:dyDescent="0.25">
      <c r="J3" s="92" t="s">
        <v>39</v>
      </c>
      <c r="K3" s="92"/>
      <c r="L3" s="92"/>
      <c r="M3" s="92"/>
      <c r="N3" s="92"/>
      <c r="O3" s="92"/>
      <c r="P3" s="92"/>
    </row>
    <row r="4" spans="2:16" x14ac:dyDescent="0.25">
      <c r="J4" s="64" t="s">
        <v>20</v>
      </c>
      <c r="K4" s="64"/>
      <c r="L4" s="64" t="s">
        <v>11</v>
      </c>
      <c r="M4" s="93" t="s">
        <v>117</v>
      </c>
      <c r="N4" s="93"/>
      <c r="O4" s="93"/>
      <c r="P4" s="93"/>
    </row>
    <row r="5" spans="2:16" x14ac:dyDescent="0.25">
      <c r="J5" s="63" t="s">
        <v>18</v>
      </c>
      <c r="L5" s="63" t="s">
        <v>11</v>
      </c>
      <c r="M5" s="91" t="s">
        <v>118</v>
      </c>
      <c r="N5" s="91"/>
      <c r="O5" s="91"/>
      <c r="P5" s="91"/>
    </row>
    <row r="6" spans="2:16" x14ac:dyDescent="0.25">
      <c r="J6" s="63" t="s">
        <v>21</v>
      </c>
      <c r="L6" s="63" t="s">
        <v>11</v>
      </c>
      <c r="M6" s="91" t="s">
        <v>119</v>
      </c>
      <c r="N6" s="91"/>
      <c r="O6" s="91"/>
      <c r="P6" s="91"/>
    </row>
    <row r="7" spans="2:16" x14ac:dyDescent="0.25">
      <c r="J7" s="63" t="s">
        <v>19</v>
      </c>
      <c r="L7" s="63" t="s">
        <v>11</v>
      </c>
      <c r="M7" s="91" t="s">
        <v>120</v>
      </c>
      <c r="N7" s="91"/>
      <c r="O7" s="91"/>
      <c r="P7" s="91"/>
    </row>
    <row r="8" spans="2:16" x14ac:dyDescent="0.25">
      <c r="J8" s="90" t="s">
        <v>83</v>
      </c>
      <c r="K8" s="90"/>
      <c r="L8" s="63" t="s">
        <v>11</v>
      </c>
      <c r="M8" s="91">
        <v>30</v>
      </c>
      <c r="N8" s="91"/>
      <c r="O8" s="91"/>
      <c r="P8" s="91"/>
    </row>
    <row r="9" spans="2:16" x14ac:dyDescent="0.25">
      <c r="J9" s="90" t="s">
        <v>84</v>
      </c>
      <c r="K9" s="90"/>
      <c r="L9" s="63" t="s">
        <v>11</v>
      </c>
      <c r="M9" s="91"/>
      <c r="N9" s="91"/>
      <c r="O9" s="91"/>
      <c r="P9" s="91"/>
    </row>
    <row r="10" spans="2:16" x14ac:dyDescent="0.25">
      <c r="J10" s="90" t="s">
        <v>85</v>
      </c>
      <c r="K10" s="90"/>
      <c r="L10" s="63" t="s">
        <v>11</v>
      </c>
      <c r="M10" s="91"/>
      <c r="N10" s="91"/>
      <c r="O10" s="91"/>
      <c r="P10" s="91"/>
    </row>
    <row r="15" spans="2:16" ht="16.5" customHeight="1" x14ac:dyDescent="0.25">
      <c r="B15" s="89"/>
      <c r="C15" s="89"/>
      <c r="D15" s="89"/>
      <c r="E15" s="89"/>
      <c r="F15" s="89"/>
      <c r="G15" s="89"/>
      <c r="H15" s="89"/>
      <c r="I15" s="89"/>
    </row>
    <row r="16" spans="2:16" ht="5.25" customHeight="1" x14ac:dyDescent="0.25"/>
    <row r="17" spans="2:9" ht="93.75" customHeight="1" x14ac:dyDescent="0.25">
      <c r="B17" s="88" t="s">
        <v>86</v>
      </c>
      <c r="C17" s="88"/>
      <c r="D17" s="88"/>
      <c r="E17" s="88"/>
      <c r="F17" s="88"/>
      <c r="G17" s="88"/>
      <c r="H17" s="88"/>
      <c r="I17" s="65"/>
    </row>
  </sheetData>
  <sheetProtection password="C9CF" sheet="1" objects="1" scenarios="1" selectLockedCells="1"/>
  <mergeCells count="13">
    <mergeCell ref="J3:P3"/>
    <mergeCell ref="M4:P4"/>
    <mergeCell ref="M5:P5"/>
    <mergeCell ref="M6:P6"/>
    <mergeCell ref="M7:P7"/>
    <mergeCell ref="B17:H17"/>
    <mergeCell ref="B15:I15"/>
    <mergeCell ref="J8:K8"/>
    <mergeCell ref="M8:P8"/>
    <mergeCell ref="J9:K9"/>
    <mergeCell ref="M9:P9"/>
    <mergeCell ref="J10:K10"/>
    <mergeCell ref="M10:P10"/>
  </mergeCells>
  <pageMargins left="0.3" right="0.38" top="0.75" bottom="0.75" header="0.3" footer="0.3"/>
  <pageSetup paperSize="10000" orientation="landscape" horizontalDpi="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4.9989318521683403E-2"/>
  </sheetPr>
  <dimension ref="B5:C45"/>
  <sheetViews>
    <sheetView workbookViewId="0"/>
  </sheetViews>
  <sheetFormatPr defaultRowHeight="15" x14ac:dyDescent="0.25"/>
  <cols>
    <col min="2" max="2" width="5.140625" customWidth="1"/>
    <col min="3" max="3" width="36" customWidth="1"/>
  </cols>
  <sheetData>
    <row r="5" spans="2:3" x14ac:dyDescent="0.25">
      <c r="B5" s="8" t="s">
        <v>40</v>
      </c>
      <c r="C5" s="8" t="s">
        <v>41</v>
      </c>
    </row>
    <row r="6" spans="2:3" ht="15.75" x14ac:dyDescent="0.25">
      <c r="B6" s="8">
        <v>1</v>
      </c>
      <c r="C6" s="39" t="s">
        <v>87</v>
      </c>
    </row>
    <row r="7" spans="2:3" ht="15.75" x14ac:dyDescent="0.25">
      <c r="B7" s="8">
        <v>2</v>
      </c>
      <c r="C7" s="39" t="s">
        <v>88</v>
      </c>
    </row>
    <row r="8" spans="2:3" ht="15.75" x14ac:dyDescent="0.25">
      <c r="B8" s="8">
        <v>3</v>
      </c>
      <c r="C8" s="39" t="s">
        <v>89</v>
      </c>
    </row>
    <row r="9" spans="2:3" ht="15.75" x14ac:dyDescent="0.25">
      <c r="B9" s="8">
        <v>4</v>
      </c>
      <c r="C9" s="39" t="s">
        <v>90</v>
      </c>
    </row>
    <row r="10" spans="2:3" ht="15.75" x14ac:dyDescent="0.25">
      <c r="B10" s="8">
        <v>5</v>
      </c>
      <c r="C10" s="39" t="s">
        <v>91</v>
      </c>
    </row>
    <row r="11" spans="2:3" ht="15.75" x14ac:dyDescent="0.25">
      <c r="B11" s="8">
        <v>6</v>
      </c>
      <c r="C11" s="39" t="s">
        <v>92</v>
      </c>
    </row>
    <row r="12" spans="2:3" ht="15.75" x14ac:dyDescent="0.25">
      <c r="B12" s="8">
        <v>7</v>
      </c>
      <c r="C12" s="39" t="s">
        <v>93</v>
      </c>
    </row>
    <row r="13" spans="2:3" ht="15.75" x14ac:dyDescent="0.25">
      <c r="B13" s="8">
        <v>8</v>
      </c>
      <c r="C13" s="39" t="s">
        <v>94</v>
      </c>
    </row>
    <row r="14" spans="2:3" ht="15.75" x14ac:dyDescent="0.25">
      <c r="B14" s="8">
        <v>9</v>
      </c>
      <c r="C14" s="39" t="s">
        <v>95</v>
      </c>
    </row>
    <row r="15" spans="2:3" ht="15.75" x14ac:dyDescent="0.25">
      <c r="B15" s="8">
        <v>10</v>
      </c>
      <c r="C15" s="39" t="s">
        <v>96</v>
      </c>
    </row>
    <row r="16" spans="2:3" ht="15.75" x14ac:dyDescent="0.25">
      <c r="B16" s="8">
        <v>11</v>
      </c>
      <c r="C16" s="39" t="s">
        <v>97</v>
      </c>
    </row>
    <row r="17" spans="2:3" ht="15.75" x14ac:dyDescent="0.25">
      <c r="B17" s="8">
        <v>12</v>
      </c>
      <c r="C17" s="39" t="s">
        <v>98</v>
      </c>
    </row>
    <row r="18" spans="2:3" ht="15.75" x14ac:dyDescent="0.25">
      <c r="B18" s="8">
        <v>13</v>
      </c>
      <c r="C18" s="39" t="s">
        <v>99</v>
      </c>
    </row>
    <row r="19" spans="2:3" ht="15.75" x14ac:dyDescent="0.25">
      <c r="B19" s="8">
        <v>14</v>
      </c>
      <c r="C19" s="39" t="s">
        <v>100</v>
      </c>
    </row>
    <row r="20" spans="2:3" ht="15.75" x14ac:dyDescent="0.25">
      <c r="B20" s="8">
        <v>15</v>
      </c>
      <c r="C20" s="39" t="s">
        <v>101</v>
      </c>
    </row>
    <row r="21" spans="2:3" ht="15.75" x14ac:dyDescent="0.25">
      <c r="B21" s="8">
        <v>16</v>
      </c>
      <c r="C21" s="39" t="s">
        <v>102</v>
      </c>
    </row>
    <row r="22" spans="2:3" ht="15.75" x14ac:dyDescent="0.25">
      <c r="B22" s="8">
        <v>17</v>
      </c>
      <c r="C22" s="39" t="s">
        <v>103</v>
      </c>
    </row>
    <row r="23" spans="2:3" ht="15.75" x14ac:dyDescent="0.25">
      <c r="B23" s="8">
        <v>18</v>
      </c>
      <c r="C23" s="39" t="s">
        <v>104</v>
      </c>
    </row>
    <row r="24" spans="2:3" ht="15.75" x14ac:dyDescent="0.25">
      <c r="B24" s="8">
        <v>19</v>
      </c>
      <c r="C24" s="39" t="s">
        <v>105</v>
      </c>
    </row>
    <row r="25" spans="2:3" ht="15.75" x14ac:dyDescent="0.25">
      <c r="B25" s="8">
        <v>20</v>
      </c>
      <c r="C25" s="39" t="s">
        <v>106</v>
      </c>
    </row>
    <row r="26" spans="2:3" ht="15.75" x14ac:dyDescent="0.25">
      <c r="B26" s="8">
        <v>21</v>
      </c>
      <c r="C26" s="39" t="s">
        <v>107</v>
      </c>
    </row>
    <row r="27" spans="2:3" ht="15.75" x14ac:dyDescent="0.25">
      <c r="B27" s="8">
        <v>22</v>
      </c>
      <c r="C27" s="39" t="s">
        <v>108</v>
      </c>
    </row>
    <row r="28" spans="2:3" ht="15.75" x14ac:dyDescent="0.25">
      <c r="B28" s="8">
        <v>23</v>
      </c>
      <c r="C28" s="39" t="s">
        <v>109</v>
      </c>
    </row>
    <row r="29" spans="2:3" ht="15.75" x14ac:dyDescent="0.25">
      <c r="B29" s="8">
        <v>24</v>
      </c>
      <c r="C29" s="39" t="s">
        <v>110</v>
      </c>
    </row>
    <row r="30" spans="2:3" ht="15.75" x14ac:dyDescent="0.25">
      <c r="B30" s="8">
        <v>25</v>
      </c>
      <c r="C30" s="39" t="s">
        <v>111</v>
      </c>
    </row>
    <row r="31" spans="2:3" ht="15.75" x14ac:dyDescent="0.25">
      <c r="B31" s="8">
        <v>26</v>
      </c>
      <c r="C31" s="39" t="s">
        <v>112</v>
      </c>
    </row>
    <row r="32" spans="2:3" ht="15.75" x14ac:dyDescent="0.25">
      <c r="B32" s="8">
        <v>27</v>
      </c>
      <c r="C32" s="39" t="s">
        <v>113</v>
      </c>
    </row>
    <row r="33" spans="2:3" ht="15.75" x14ac:dyDescent="0.25">
      <c r="B33" s="8">
        <v>28</v>
      </c>
      <c r="C33" s="39" t="s">
        <v>114</v>
      </c>
    </row>
    <row r="34" spans="2:3" ht="15.75" x14ac:dyDescent="0.25">
      <c r="B34" s="8">
        <v>29</v>
      </c>
      <c r="C34" s="39" t="s">
        <v>115</v>
      </c>
    </row>
    <row r="35" spans="2:3" ht="15.75" x14ac:dyDescent="0.25">
      <c r="B35" s="8">
        <v>30</v>
      </c>
      <c r="C35" s="39" t="s">
        <v>116</v>
      </c>
    </row>
    <row r="36" spans="2:3" ht="15.75" x14ac:dyDescent="0.25">
      <c r="B36" s="8">
        <v>31</v>
      </c>
      <c r="C36" s="39"/>
    </row>
    <row r="37" spans="2:3" ht="15.75" x14ac:dyDescent="0.25">
      <c r="B37" s="8">
        <v>32</v>
      </c>
      <c r="C37" s="40"/>
    </row>
    <row r="38" spans="2:3" ht="15.75" x14ac:dyDescent="0.25">
      <c r="B38" s="8">
        <v>33</v>
      </c>
      <c r="C38" s="40"/>
    </row>
    <row r="39" spans="2:3" ht="15.75" x14ac:dyDescent="0.25">
      <c r="B39" s="8">
        <v>34</v>
      </c>
      <c r="C39" s="40"/>
    </row>
    <row r="40" spans="2:3" ht="15.75" x14ac:dyDescent="0.25">
      <c r="B40" s="8">
        <v>35</v>
      </c>
      <c r="C40" s="39"/>
    </row>
    <row r="41" spans="2:3" x14ac:dyDescent="0.25">
      <c r="B41" s="8">
        <v>36</v>
      </c>
      <c r="C41" s="41"/>
    </row>
    <row r="42" spans="2:3" x14ac:dyDescent="0.25">
      <c r="B42" s="8">
        <v>37</v>
      </c>
      <c r="C42" s="41"/>
    </row>
    <row r="43" spans="2:3" x14ac:dyDescent="0.25">
      <c r="B43" s="8">
        <v>38</v>
      </c>
      <c r="C43" s="41"/>
    </row>
    <row r="44" spans="2:3" x14ac:dyDescent="0.25">
      <c r="B44" s="8">
        <v>39</v>
      </c>
      <c r="C44" s="41"/>
    </row>
    <row r="45" spans="2:3" x14ac:dyDescent="0.25">
      <c r="B45" s="8">
        <v>40</v>
      </c>
      <c r="C45" s="41"/>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C2:O38"/>
  <sheetViews>
    <sheetView zoomScaleNormal="100" workbookViewId="0">
      <selection activeCell="F3" sqref="F3"/>
    </sheetView>
  </sheetViews>
  <sheetFormatPr defaultRowHeight="15" x14ac:dyDescent="0.25"/>
  <cols>
    <col min="3" max="3" width="6.7109375" customWidth="1"/>
    <col min="4" max="4" width="35.85546875" customWidth="1"/>
    <col min="5" max="5" width="28.42578125" customWidth="1"/>
    <col min="6" max="6" width="40.7109375" customWidth="1"/>
    <col min="7" max="7" width="38.140625" customWidth="1"/>
    <col min="8" max="8" width="8.42578125" customWidth="1"/>
    <col min="9" max="9" width="9.28515625" customWidth="1"/>
    <col min="10" max="10" width="39.42578125" customWidth="1"/>
    <col min="11" max="14" width="17.7109375" customWidth="1"/>
    <col min="15" max="15" width="8.7109375" customWidth="1"/>
  </cols>
  <sheetData>
    <row r="2" spans="3:15" ht="26.25" x14ac:dyDescent="0.4">
      <c r="C2" s="21" t="s">
        <v>36</v>
      </c>
    </row>
    <row r="4" spans="3:15" x14ac:dyDescent="0.25">
      <c r="C4" s="94" t="s">
        <v>0</v>
      </c>
      <c r="D4" s="94" t="s">
        <v>1</v>
      </c>
      <c r="E4" s="94" t="s">
        <v>2</v>
      </c>
      <c r="F4" s="94" t="s">
        <v>3</v>
      </c>
      <c r="G4" s="94" t="s">
        <v>4</v>
      </c>
      <c r="H4" s="94" t="s">
        <v>5</v>
      </c>
      <c r="I4" s="94" t="s">
        <v>6</v>
      </c>
      <c r="J4" s="94" t="s">
        <v>147</v>
      </c>
      <c r="K4" s="96" t="s">
        <v>22</v>
      </c>
      <c r="L4" s="96"/>
      <c r="M4" s="96"/>
      <c r="N4" s="96"/>
      <c r="O4" s="94" t="s">
        <v>23</v>
      </c>
    </row>
    <row r="5" spans="3:15" x14ac:dyDescent="0.25">
      <c r="C5" s="95"/>
      <c r="D5" s="95"/>
      <c r="E5" s="95"/>
      <c r="F5" s="95"/>
      <c r="G5" s="95"/>
      <c r="H5" s="95"/>
      <c r="I5" s="95"/>
      <c r="J5" s="95"/>
      <c r="K5" s="96"/>
      <c r="L5" s="96"/>
      <c r="M5" s="96"/>
      <c r="N5" s="96"/>
      <c r="O5" s="94"/>
    </row>
    <row r="6" spans="3:15" x14ac:dyDescent="0.25">
      <c r="C6" s="95"/>
      <c r="D6" s="95"/>
      <c r="E6" s="95"/>
      <c r="F6" s="95"/>
      <c r="G6" s="95"/>
      <c r="H6" s="95"/>
      <c r="I6" s="95"/>
      <c r="J6" s="95"/>
      <c r="K6" s="97" t="s">
        <v>24</v>
      </c>
      <c r="L6" s="97" t="s">
        <v>25</v>
      </c>
      <c r="M6" s="97" t="s">
        <v>26</v>
      </c>
      <c r="N6" s="99" t="s">
        <v>27</v>
      </c>
      <c r="O6" s="94"/>
    </row>
    <row r="7" spans="3:15" x14ac:dyDescent="0.25">
      <c r="C7" s="95"/>
      <c r="D7" s="95"/>
      <c r="E7" s="95"/>
      <c r="F7" s="95"/>
      <c r="G7" s="95"/>
      <c r="H7" s="95"/>
      <c r="I7" s="95"/>
      <c r="J7" s="95"/>
      <c r="K7" s="98"/>
      <c r="L7" s="98"/>
      <c r="M7" s="98"/>
      <c r="N7" s="99"/>
      <c r="O7" s="94"/>
    </row>
    <row r="8" spans="3:15" x14ac:dyDescent="0.25">
      <c r="C8" s="95"/>
      <c r="D8" s="95"/>
      <c r="E8" s="95"/>
      <c r="F8" s="95"/>
      <c r="G8" s="95"/>
      <c r="H8" s="95"/>
      <c r="I8" s="95"/>
      <c r="J8" s="95"/>
      <c r="K8" s="98"/>
      <c r="L8" s="98"/>
      <c r="M8" s="98"/>
      <c r="N8" s="99"/>
      <c r="O8" s="94"/>
    </row>
    <row r="9" spans="3:15" ht="93.75" customHeight="1" x14ac:dyDescent="0.25">
      <c r="C9" s="9">
        <v>1</v>
      </c>
      <c r="D9" s="84" t="s">
        <v>121</v>
      </c>
      <c r="E9" s="70" t="s">
        <v>123</v>
      </c>
      <c r="F9" s="71" t="s">
        <v>122</v>
      </c>
      <c r="G9" s="85" t="s">
        <v>255</v>
      </c>
      <c r="H9" s="72">
        <f>C9</f>
        <v>1</v>
      </c>
      <c r="I9" s="73"/>
      <c r="J9" s="74" t="s">
        <v>126</v>
      </c>
      <c r="K9" s="86" t="s">
        <v>127</v>
      </c>
      <c r="L9" s="75" t="s">
        <v>128</v>
      </c>
      <c r="M9" s="75" t="s">
        <v>129</v>
      </c>
      <c r="N9" s="75" t="s">
        <v>130</v>
      </c>
      <c r="O9" s="76" t="s">
        <v>24</v>
      </c>
    </row>
    <row r="10" spans="3:15" ht="89.25" x14ac:dyDescent="0.25">
      <c r="C10" s="9">
        <v>2</v>
      </c>
      <c r="D10" s="84" t="s">
        <v>121</v>
      </c>
      <c r="E10" s="70" t="s">
        <v>123</v>
      </c>
      <c r="F10" s="71" t="s">
        <v>122</v>
      </c>
      <c r="G10" s="85" t="s">
        <v>255</v>
      </c>
      <c r="H10" s="72">
        <f t="shared" ref="H10:H38" si="0">C10</f>
        <v>2</v>
      </c>
      <c r="I10" s="73"/>
      <c r="J10" s="74" t="s">
        <v>131</v>
      </c>
      <c r="K10" s="75" t="s">
        <v>132</v>
      </c>
      <c r="L10" s="75" t="s">
        <v>133</v>
      </c>
      <c r="M10" s="75" t="s">
        <v>134</v>
      </c>
      <c r="N10" s="75" t="s">
        <v>135</v>
      </c>
      <c r="O10" s="76" t="s">
        <v>25</v>
      </c>
    </row>
    <row r="11" spans="3:15" ht="89.25" x14ac:dyDescent="0.25">
      <c r="C11" s="9">
        <v>3</v>
      </c>
      <c r="D11" s="84" t="s">
        <v>121</v>
      </c>
      <c r="E11" s="70" t="s">
        <v>123</v>
      </c>
      <c r="F11" s="71" t="s">
        <v>122</v>
      </c>
      <c r="G11" s="85" t="s">
        <v>255</v>
      </c>
      <c r="H11" s="72">
        <f t="shared" si="0"/>
        <v>3</v>
      </c>
      <c r="I11" s="73"/>
      <c r="J11" s="74" t="s">
        <v>136</v>
      </c>
      <c r="K11" s="75" t="s">
        <v>137</v>
      </c>
      <c r="L11" s="75" t="s">
        <v>138</v>
      </c>
      <c r="M11" s="75" t="s">
        <v>139</v>
      </c>
      <c r="N11" s="75" t="s">
        <v>140</v>
      </c>
      <c r="O11" s="76" t="s">
        <v>27</v>
      </c>
    </row>
    <row r="12" spans="3:15" ht="89.25" x14ac:dyDescent="0.25">
      <c r="C12" s="9">
        <v>4</v>
      </c>
      <c r="D12" s="84" t="s">
        <v>121</v>
      </c>
      <c r="E12" s="70" t="s">
        <v>123</v>
      </c>
      <c r="F12" s="71" t="s">
        <v>122</v>
      </c>
      <c r="G12" s="85" t="s">
        <v>255</v>
      </c>
      <c r="H12" s="72">
        <f t="shared" si="0"/>
        <v>4</v>
      </c>
      <c r="I12" s="73"/>
      <c r="J12" s="77" t="s">
        <v>141</v>
      </c>
      <c r="K12" s="78" t="s">
        <v>142</v>
      </c>
      <c r="L12" s="78" t="s">
        <v>143</v>
      </c>
      <c r="M12" s="78" t="s">
        <v>144</v>
      </c>
      <c r="N12" s="78" t="s">
        <v>145</v>
      </c>
      <c r="O12" s="79" t="s">
        <v>25</v>
      </c>
    </row>
    <row r="13" spans="3:15" ht="89.25" x14ac:dyDescent="0.25">
      <c r="C13" s="9">
        <v>5</v>
      </c>
      <c r="D13" s="84" t="s">
        <v>121</v>
      </c>
      <c r="E13" s="70" t="s">
        <v>123</v>
      </c>
      <c r="F13" s="71" t="s">
        <v>122</v>
      </c>
      <c r="G13" s="85" t="s">
        <v>255</v>
      </c>
      <c r="H13" s="72">
        <f t="shared" si="0"/>
        <v>5</v>
      </c>
      <c r="I13" s="73"/>
      <c r="J13" s="77" t="s">
        <v>146</v>
      </c>
      <c r="K13" s="78" t="s">
        <v>148</v>
      </c>
      <c r="L13" s="78" t="s">
        <v>149</v>
      </c>
      <c r="M13" s="78" t="s">
        <v>150</v>
      </c>
      <c r="N13" s="78" t="s">
        <v>151</v>
      </c>
      <c r="O13" s="79" t="s">
        <v>24</v>
      </c>
    </row>
    <row r="14" spans="3:15" ht="89.25" x14ac:dyDescent="0.25">
      <c r="C14" s="9">
        <v>6</v>
      </c>
      <c r="D14" s="84" t="s">
        <v>121</v>
      </c>
      <c r="E14" s="70" t="s">
        <v>123</v>
      </c>
      <c r="F14" s="71" t="s">
        <v>124</v>
      </c>
      <c r="G14" s="85" t="s">
        <v>256</v>
      </c>
      <c r="H14" s="72">
        <f t="shared" si="0"/>
        <v>6</v>
      </c>
      <c r="I14" s="73"/>
      <c r="J14" s="77" t="s">
        <v>152</v>
      </c>
      <c r="K14" s="78" t="s">
        <v>153</v>
      </c>
      <c r="L14" s="78" t="s">
        <v>154</v>
      </c>
      <c r="M14" s="78" t="s">
        <v>155</v>
      </c>
      <c r="N14" s="78" t="s">
        <v>156</v>
      </c>
      <c r="O14" s="79" t="s">
        <v>25</v>
      </c>
    </row>
    <row r="15" spans="3:15" ht="89.25" x14ac:dyDescent="0.25">
      <c r="C15" s="9">
        <v>7</v>
      </c>
      <c r="D15" s="84" t="s">
        <v>121</v>
      </c>
      <c r="E15" s="70" t="s">
        <v>123</v>
      </c>
      <c r="F15" s="71" t="s">
        <v>124</v>
      </c>
      <c r="G15" s="85" t="s">
        <v>256</v>
      </c>
      <c r="H15" s="72">
        <f t="shared" si="0"/>
        <v>7</v>
      </c>
      <c r="I15" s="73"/>
      <c r="J15" s="77" t="s">
        <v>157</v>
      </c>
      <c r="K15" s="78" t="s">
        <v>158</v>
      </c>
      <c r="L15" s="78" t="s">
        <v>159</v>
      </c>
      <c r="M15" s="78" t="s">
        <v>160</v>
      </c>
      <c r="N15" s="78" t="s">
        <v>161</v>
      </c>
      <c r="O15" s="79" t="s">
        <v>25</v>
      </c>
    </row>
    <row r="16" spans="3:15" ht="89.25" x14ac:dyDescent="0.25">
      <c r="C16" s="9">
        <v>8</v>
      </c>
      <c r="D16" s="84" t="s">
        <v>121</v>
      </c>
      <c r="E16" s="70" t="s">
        <v>123</v>
      </c>
      <c r="F16" s="71" t="s">
        <v>124</v>
      </c>
      <c r="G16" s="85" t="s">
        <v>256</v>
      </c>
      <c r="H16" s="72">
        <f t="shared" si="0"/>
        <v>8</v>
      </c>
      <c r="I16" s="73"/>
      <c r="J16" s="77" t="s">
        <v>162</v>
      </c>
      <c r="K16" s="78" t="s">
        <v>163</v>
      </c>
      <c r="L16" s="78" t="s">
        <v>164</v>
      </c>
      <c r="M16" s="78" t="s">
        <v>127</v>
      </c>
      <c r="N16" s="78" t="s">
        <v>165</v>
      </c>
      <c r="O16" s="79" t="s">
        <v>27</v>
      </c>
    </row>
    <row r="17" spans="3:15" ht="89.25" x14ac:dyDescent="0.25">
      <c r="C17" s="9">
        <v>9</v>
      </c>
      <c r="D17" s="84" t="s">
        <v>121</v>
      </c>
      <c r="E17" s="70" t="s">
        <v>123</v>
      </c>
      <c r="F17" s="71" t="s">
        <v>124</v>
      </c>
      <c r="G17" s="85" t="s">
        <v>256</v>
      </c>
      <c r="H17" s="72">
        <f t="shared" si="0"/>
        <v>9</v>
      </c>
      <c r="I17" s="73"/>
      <c r="J17" s="77" t="s">
        <v>166</v>
      </c>
      <c r="K17" s="80" t="s">
        <v>167</v>
      </c>
      <c r="L17" s="72" t="s">
        <v>160</v>
      </c>
      <c r="M17" s="80" t="s">
        <v>168</v>
      </c>
      <c r="N17" s="80" t="s">
        <v>169</v>
      </c>
      <c r="O17" s="79" t="s">
        <v>26</v>
      </c>
    </row>
    <row r="18" spans="3:15" ht="89.25" x14ac:dyDescent="0.25">
      <c r="C18" s="9">
        <v>10</v>
      </c>
      <c r="D18" s="84" t="s">
        <v>121</v>
      </c>
      <c r="E18" s="70" t="s">
        <v>123</v>
      </c>
      <c r="F18" s="71" t="s">
        <v>124</v>
      </c>
      <c r="G18" s="85" t="s">
        <v>256</v>
      </c>
      <c r="H18" s="72">
        <f t="shared" si="0"/>
        <v>10</v>
      </c>
      <c r="I18" s="73"/>
      <c r="J18" s="77" t="s">
        <v>171</v>
      </c>
      <c r="K18" s="80" t="s">
        <v>170</v>
      </c>
      <c r="L18" s="80" t="s">
        <v>172</v>
      </c>
      <c r="M18" s="80" t="s">
        <v>173</v>
      </c>
      <c r="N18" s="80" t="s">
        <v>174</v>
      </c>
      <c r="O18" s="79" t="s">
        <v>24</v>
      </c>
    </row>
    <row r="19" spans="3:15" ht="89.25" x14ac:dyDescent="0.25">
      <c r="C19" s="9">
        <v>11</v>
      </c>
      <c r="D19" s="84" t="s">
        <v>121</v>
      </c>
      <c r="E19" s="70" t="s">
        <v>125</v>
      </c>
      <c r="F19" s="71" t="s">
        <v>258</v>
      </c>
      <c r="G19" s="85" t="s">
        <v>257</v>
      </c>
      <c r="H19" s="72">
        <f t="shared" si="0"/>
        <v>11</v>
      </c>
      <c r="I19" s="73"/>
      <c r="J19" s="77" t="s">
        <v>175</v>
      </c>
      <c r="K19" s="78" t="s">
        <v>176</v>
      </c>
      <c r="L19" s="78" t="s">
        <v>177</v>
      </c>
      <c r="M19" s="78" t="s">
        <v>178</v>
      </c>
      <c r="N19" s="78" t="s">
        <v>179</v>
      </c>
      <c r="O19" s="79" t="s">
        <v>26</v>
      </c>
    </row>
    <row r="20" spans="3:15" ht="89.25" x14ac:dyDescent="0.25">
      <c r="C20" s="9">
        <v>12</v>
      </c>
      <c r="D20" s="84" t="s">
        <v>121</v>
      </c>
      <c r="E20" s="70" t="s">
        <v>125</v>
      </c>
      <c r="F20" s="71" t="s">
        <v>258</v>
      </c>
      <c r="G20" s="85" t="s">
        <v>257</v>
      </c>
      <c r="H20" s="72">
        <f t="shared" si="0"/>
        <v>12</v>
      </c>
      <c r="I20" s="73"/>
      <c r="J20" s="77" t="s">
        <v>180</v>
      </c>
      <c r="K20" s="78" t="s">
        <v>181</v>
      </c>
      <c r="L20" s="80" t="s">
        <v>182</v>
      </c>
      <c r="M20" s="80" t="s">
        <v>177</v>
      </c>
      <c r="N20" s="80" t="s">
        <v>127</v>
      </c>
      <c r="O20" s="79" t="s">
        <v>26</v>
      </c>
    </row>
    <row r="21" spans="3:15" ht="89.25" x14ac:dyDescent="0.25">
      <c r="C21" s="9">
        <v>13</v>
      </c>
      <c r="D21" s="84" t="s">
        <v>121</v>
      </c>
      <c r="E21" s="70" t="s">
        <v>125</v>
      </c>
      <c r="F21" s="71" t="s">
        <v>258</v>
      </c>
      <c r="G21" s="85" t="s">
        <v>257</v>
      </c>
      <c r="H21" s="72">
        <f t="shared" si="0"/>
        <v>13</v>
      </c>
      <c r="I21" s="73"/>
      <c r="J21" s="77" t="s">
        <v>183</v>
      </c>
      <c r="K21" s="78" t="s">
        <v>184</v>
      </c>
      <c r="L21" s="78" t="s">
        <v>185</v>
      </c>
      <c r="M21" s="78" t="s">
        <v>186</v>
      </c>
      <c r="N21" s="78" t="s">
        <v>187</v>
      </c>
      <c r="O21" s="79" t="s">
        <v>24</v>
      </c>
    </row>
    <row r="22" spans="3:15" ht="89.25" x14ac:dyDescent="0.25">
      <c r="C22" s="24">
        <v>14</v>
      </c>
      <c r="D22" s="84" t="s">
        <v>121</v>
      </c>
      <c r="E22" s="70" t="s">
        <v>125</v>
      </c>
      <c r="F22" s="71" t="s">
        <v>258</v>
      </c>
      <c r="G22" s="85" t="s">
        <v>257</v>
      </c>
      <c r="H22" s="72">
        <f t="shared" si="0"/>
        <v>14</v>
      </c>
      <c r="I22" s="73"/>
      <c r="J22" s="77" t="s">
        <v>188</v>
      </c>
      <c r="K22" s="78" t="s">
        <v>189</v>
      </c>
      <c r="L22" s="78" t="s">
        <v>190</v>
      </c>
      <c r="M22" s="78" t="s">
        <v>191</v>
      </c>
      <c r="N22" s="78" t="s">
        <v>192</v>
      </c>
      <c r="O22" s="79" t="s">
        <v>27</v>
      </c>
    </row>
    <row r="23" spans="3:15" ht="89.25" x14ac:dyDescent="0.25">
      <c r="C23" s="9">
        <v>15</v>
      </c>
      <c r="D23" s="84" t="s">
        <v>121</v>
      </c>
      <c r="E23" s="70" t="s">
        <v>125</v>
      </c>
      <c r="F23" s="71" t="s">
        <v>258</v>
      </c>
      <c r="G23" s="85" t="s">
        <v>260</v>
      </c>
      <c r="H23" s="72">
        <f t="shared" si="0"/>
        <v>15</v>
      </c>
      <c r="I23" s="73"/>
      <c r="J23" s="77" t="s">
        <v>193</v>
      </c>
      <c r="K23" s="78" t="s">
        <v>189</v>
      </c>
      <c r="L23" s="78" t="s">
        <v>194</v>
      </c>
      <c r="M23" s="78" t="s">
        <v>195</v>
      </c>
      <c r="N23" s="78" t="s">
        <v>196</v>
      </c>
      <c r="O23" s="79" t="s">
        <v>26</v>
      </c>
    </row>
    <row r="24" spans="3:15" ht="89.25" x14ac:dyDescent="0.25">
      <c r="C24" s="9">
        <v>16</v>
      </c>
      <c r="D24" s="84" t="s">
        <v>121</v>
      </c>
      <c r="E24" s="70" t="s">
        <v>265</v>
      </c>
      <c r="F24" s="71" t="s">
        <v>259</v>
      </c>
      <c r="G24" s="85" t="s">
        <v>260</v>
      </c>
      <c r="H24" s="72">
        <f t="shared" si="0"/>
        <v>16</v>
      </c>
      <c r="I24" s="73"/>
      <c r="J24" s="73" t="s">
        <v>197</v>
      </c>
      <c r="K24" s="78" t="s">
        <v>198</v>
      </c>
      <c r="L24" s="78" t="s">
        <v>199</v>
      </c>
      <c r="M24" s="78" t="s">
        <v>200</v>
      </c>
      <c r="N24" s="78" t="s">
        <v>201</v>
      </c>
      <c r="O24" s="81" t="s">
        <v>25</v>
      </c>
    </row>
    <row r="25" spans="3:15" ht="89.25" x14ac:dyDescent="0.25">
      <c r="C25" s="9">
        <v>17</v>
      </c>
      <c r="D25" s="84" t="s">
        <v>121</v>
      </c>
      <c r="E25" s="70" t="s">
        <v>265</v>
      </c>
      <c r="F25" s="71" t="s">
        <v>259</v>
      </c>
      <c r="G25" s="85" t="s">
        <v>260</v>
      </c>
      <c r="H25" s="72">
        <f t="shared" si="0"/>
        <v>17</v>
      </c>
      <c r="I25" s="73"/>
      <c r="J25" s="73" t="s">
        <v>202</v>
      </c>
      <c r="K25" s="72" t="s">
        <v>203</v>
      </c>
      <c r="L25" s="72" t="s">
        <v>177</v>
      </c>
      <c r="M25" s="72" t="s">
        <v>204</v>
      </c>
      <c r="N25" s="72" t="s">
        <v>205</v>
      </c>
      <c r="O25" s="81" t="s">
        <v>26</v>
      </c>
    </row>
    <row r="26" spans="3:15" ht="89.25" x14ac:dyDescent="0.25">
      <c r="C26" s="9">
        <v>18</v>
      </c>
      <c r="D26" s="84" t="s">
        <v>121</v>
      </c>
      <c r="E26" s="70" t="s">
        <v>265</v>
      </c>
      <c r="F26" s="71" t="s">
        <v>259</v>
      </c>
      <c r="G26" s="85" t="s">
        <v>260</v>
      </c>
      <c r="H26" s="72">
        <f t="shared" si="0"/>
        <v>18</v>
      </c>
      <c r="I26" s="73"/>
      <c r="J26" s="73" t="s">
        <v>206</v>
      </c>
      <c r="K26" s="72" t="s">
        <v>207</v>
      </c>
      <c r="L26" s="72" t="s">
        <v>208</v>
      </c>
      <c r="M26" s="72" t="s">
        <v>209</v>
      </c>
      <c r="N26" s="72" t="s">
        <v>210</v>
      </c>
      <c r="O26" s="81" t="s">
        <v>25</v>
      </c>
    </row>
    <row r="27" spans="3:15" ht="89.25" x14ac:dyDescent="0.25">
      <c r="C27" s="9">
        <v>19</v>
      </c>
      <c r="D27" s="84" t="s">
        <v>121</v>
      </c>
      <c r="E27" s="70" t="s">
        <v>265</v>
      </c>
      <c r="F27" s="71" t="s">
        <v>259</v>
      </c>
      <c r="G27" s="85" t="s">
        <v>260</v>
      </c>
      <c r="H27" s="72">
        <f t="shared" si="0"/>
        <v>19</v>
      </c>
      <c r="I27" s="73"/>
      <c r="J27" s="73" t="s">
        <v>211</v>
      </c>
      <c r="K27" s="72" t="s">
        <v>212</v>
      </c>
      <c r="L27" s="72" t="s">
        <v>213</v>
      </c>
      <c r="M27" s="72" t="s">
        <v>214</v>
      </c>
      <c r="N27" s="72" t="s">
        <v>215</v>
      </c>
      <c r="O27" s="81" t="s">
        <v>25</v>
      </c>
    </row>
    <row r="28" spans="3:15" ht="89.25" x14ac:dyDescent="0.25">
      <c r="C28" s="9">
        <v>20</v>
      </c>
      <c r="D28" s="84" t="s">
        <v>121</v>
      </c>
      <c r="E28" s="70" t="s">
        <v>265</v>
      </c>
      <c r="F28" s="71" t="s">
        <v>259</v>
      </c>
      <c r="G28" s="85" t="s">
        <v>260</v>
      </c>
      <c r="H28" s="72">
        <f t="shared" si="0"/>
        <v>20</v>
      </c>
      <c r="I28" s="73"/>
      <c r="J28" s="73" t="s">
        <v>216</v>
      </c>
      <c r="K28" s="72" t="s">
        <v>217</v>
      </c>
      <c r="L28" s="72" t="s">
        <v>218</v>
      </c>
      <c r="M28" s="72" t="s">
        <v>219</v>
      </c>
      <c r="N28" s="72" t="s">
        <v>220</v>
      </c>
      <c r="O28" s="81" t="s">
        <v>27</v>
      </c>
    </row>
    <row r="29" spans="3:15" ht="89.25" x14ac:dyDescent="0.25">
      <c r="C29" s="9">
        <v>21</v>
      </c>
      <c r="D29" s="84" t="s">
        <v>121</v>
      </c>
      <c r="E29" s="70" t="s">
        <v>265</v>
      </c>
      <c r="F29" s="71" t="s">
        <v>261</v>
      </c>
      <c r="G29" s="85" t="s">
        <v>262</v>
      </c>
      <c r="H29" s="72">
        <f t="shared" si="0"/>
        <v>21</v>
      </c>
      <c r="I29" s="73"/>
      <c r="J29" s="73" t="s">
        <v>221</v>
      </c>
      <c r="K29" s="72" t="s">
        <v>222</v>
      </c>
      <c r="L29" s="72" t="s">
        <v>223</v>
      </c>
      <c r="M29" s="72" t="s">
        <v>224</v>
      </c>
      <c r="N29" s="72" t="s">
        <v>225</v>
      </c>
      <c r="O29" s="81" t="s">
        <v>26</v>
      </c>
    </row>
    <row r="30" spans="3:15" ht="89.25" x14ac:dyDescent="0.25">
      <c r="C30" s="9">
        <v>22</v>
      </c>
      <c r="D30" s="84" t="s">
        <v>121</v>
      </c>
      <c r="E30" s="70" t="s">
        <v>265</v>
      </c>
      <c r="F30" s="71" t="s">
        <v>261</v>
      </c>
      <c r="G30" s="85" t="s">
        <v>262</v>
      </c>
      <c r="H30" s="72">
        <f t="shared" si="0"/>
        <v>22</v>
      </c>
      <c r="I30" s="73"/>
      <c r="J30" s="73" t="s">
        <v>226</v>
      </c>
      <c r="K30" s="72" t="s">
        <v>227</v>
      </c>
      <c r="L30" s="72" t="s">
        <v>228</v>
      </c>
      <c r="M30" s="72" t="s">
        <v>229</v>
      </c>
      <c r="N30" s="72" t="s">
        <v>230</v>
      </c>
      <c r="O30" s="81" t="s">
        <v>24</v>
      </c>
    </row>
    <row r="31" spans="3:15" ht="89.25" x14ac:dyDescent="0.25">
      <c r="C31" s="9">
        <v>23</v>
      </c>
      <c r="D31" s="84" t="s">
        <v>121</v>
      </c>
      <c r="E31" s="70" t="s">
        <v>249</v>
      </c>
      <c r="F31" s="71" t="s">
        <v>261</v>
      </c>
      <c r="G31" s="85" t="s">
        <v>262</v>
      </c>
      <c r="H31" s="72">
        <f t="shared" si="0"/>
        <v>23</v>
      </c>
      <c r="I31" s="73"/>
      <c r="J31" s="73" t="s">
        <v>231</v>
      </c>
      <c r="K31" s="72" t="s">
        <v>233</v>
      </c>
      <c r="L31" s="72" t="s">
        <v>232</v>
      </c>
      <c r="M31" s="72" t="s">
        <v>234</v>
      </c>
      <c r="N31" s="72" t="s">
        <v>235</v>
      </c>
      <c r="O31" s="81" t="s">
        <v>25</v>
      </c>
    </row>
    <row r="32" spans="3:15" ht="89.25" x14ac:dyDescent="0.25">
      <c r="C32" s="9">
        <v>24</v>
      </c>
      <c r="D32" s="84" t="s">
        <v>121</v>
      </c>
      <c r="E32" s="70" t="s">
        <v>249</v>
      </c>
      <c r="F32" s="71" t="s">
        <v>261</v>
      </c>
      <c r="G32" s="85" t="s">
        <v>262</v>
      </c>
      <c r="H32" s="72">
        <f t="shared" si="0"/>
        <v>24</v>
      </c>
      <c r="I32" s="73"/>
      <c r="J32" s="73" t="s">
        <v>236</v>
      </c>
      <c r="K32" s="72" t="s">
        <v>237</v>
      </c>
      <c r="L32" s="72" t="s">
        <v>238</v>
      </c>
      <c r="M32" s="72" t="s">
        <v>239</v>
      </c>
      <c r="N32" s="72" t="s">
        <v>240</v>
      </c>
      <c r="O32" s="81" t="s">
        <v>25</v>
      </c>
    </row>
    <row r="33" spans="3:15" ht="89.25" x14ac:dyDescent="0.25">
      <c r="C33" s="9">
        <v>25</v>
      </c>
      <c r="D33" s="84" t="s">
        <v>121</v>
      </c>
      <c r="E33" s="70" t="s">
        <v>249</v>
      </c>
      <c r="F33" s="71" t="s">
        <v>261</v>
      </c>
      <c r="G33" s="85" t="s">
        <v>262</v>
      </c>
      <c r="H33" s="72">
        <f t="shared" si="0"/>
        <v>25</v>
      </c>
      <c r="I33" s="73"/>
      <c r="J33" s="73" t="s">
        <v>241</v>
      </c>
      <c r="K33" s="72" t="s">
        <v>242</v>
      </c>
      <c r="L33" s="72" t="s">
        <v>243</v>
      </c>
      <c r="M33" s="72" t="s">
        <v>228</v>
      </c>
      <c r="N33" s="72" t="s">
        <v>244</v>
      </c>
      <c r="O33" s="81" t="s">
        <v>25</v>
      </c>
    </row>
    <row r="34" spans="3:15" ht="89.25" x14ac:dyDescent="0.25">
      <c r="C34" s="9">
        <v>26</v>
      </c>
      <c r="D34" s="84" t="s">
        <v>121</v>
      </c>
      <c r="E34" s="70" t="s">
        <v>266</v>
      </c>
      <c r="F34" s="71" t="s">
        <v>263</v>
      </c>
      <c r="G34" s="85" t="s">
        <v>264</v>
      </c>
      <c r="H34" s="69">
        <f t="shared" si="0"/>
        <v>26</v>
      </c>
      <c r="I34" s="11"/>
      <c r="J34" s="11" t="s">
        <v>245</v>
      </c>
      <c r="K34" s="11" t="s">
        <v>246</v>
      </c>
      <c r="L34" s="11" t="s">
        <v>247</v>
      </c>
      <c r="M34" s="11" t="s">
        <v>248</v>
      </c>
      <c r="N34" s="11" t="s">
        <v>249</v>
      </c>
      <c r="O34" s="25" t="s">
        <v>25</v>
      </c>
    </row>
    <row r="35" spans="3:15" ht="90" x14ac:dyDescent="0.25">
      <c r="C35" s="9">
        <v>27</v>
      </c>
      <c r="D35" s="84" t="s">
        <v>121</v>
      </c>
      <c r="E35" s="70" t="s">
        <v>266</v>
      </c>
      <c r="F35" s="71" t="s">
        <v>263</v>
      </c>
      <c r="G35" s="85" t="s">
        <v>264</v>
      </c>
      <c r="H35" s="69">
        <f t="shared" si="0"/>
        <v>27</v>
      </c>
      <c r="I35" s="11"/>
      <c r="J35" s="11" t="s">
        <v>250</v>
      </c>
      <c r="K35" s="11" t="s">
        <v>246</v>
      </c>
      <c r="L35" s="11" t="s">
        <v>247</v>
      </c>
      <c r="M35" s="11" t="s">
        <v>248</v>
      </c>
      <c r="N35" s="11" t="s">
        <v>249</v>
      </c>
      <c r="O35" s="25" t="s">
        <v>24</v>
      </c>
    </row>
    <row r="36" spans="3:15" ht="90" x14ac:dyDescent="0.25">
      <c r="C36" s="9">
        <v>28</v>
      </c>
      <c r="D36" s="84" t="s">
        <v>121</v>
      </c>
      <c r="E36" s="70" t="s">
        <v>266</v>
      </c>
      <c r="F36" s="71" t="s">
        <v>263</v>
      </c>
      <c r="G36" s="85" t="s">
        <v>264</v>
      </c>
      <c r="H36" s="69">
        <f t="shared" si="0"/>
        <v>28</v>
      </c>
      <c r="I36" s="11"/>
      <c r="J36" s="11" t="s">
        <v>251</v>
      </c>
      <c r="K36" s="11" t="s">
        <v>246</v>
      </c>
      <c r="L36" s="11" t="s">
        <v>247</v>
      </c>
      <c r="M36" s="11" t="s">
        <v>248</v>
      </c>
      <c r="N36" s="11" t="s">
        <v>249</v>
      </c>
      <c r="O36" s="25" t="s">
        <v>27</v>
      </c>
    </row>
    <row r="37" spans="3:15" ht="105" x14ac:dyDescent="0.25">
      <c r="C37" s="9">
        <v>29</v>
      </c>
      <c r="D37" s="84" t="s">
        <v>121</v>
      </c>
      <c r="E37" s="70" t="s">
        <v>266</v>
      </c>
      <c r="F37" s="71" t="s">
        <v>263</v>
      </c>
      <c r="G37" s="85" t="s">
        <v>264</v>
      </c>
      <c r="H37" s="69">
        <f t="shared" si="0"/>
        <v>29</v>
      </c>
      <c r="I37" s="11"/>
      <c r="J37" s="11" t="s">
        <v>252</v>
      </c>
      <c r="K37" s="11" t="s">
        <v>246</v>
      </c>
      <c r="L37" s="11" t="s">
        <v>247</v>
      </c>
      <c r="M37" s="11" t="s">
        <v>248</v>
      </c>
      <c r="N37" s="11" t="s">
        <v>249</v>
      </c>
      <c r="O37" s="25" t="s">
        <v>26</v>
      </c>
    </row>
    <row r="38" spans="3:15" ht="90" x14ac:dyDescent="0.25">
      <c r="C38" s="9">
        <v>30</v>
      </c>
      <c r="D38" s="84" t="s">
        <v>121</v>
      </c>
      <c r="E38" s="70" t="s">
        <v>266</v>
      </c>
      <c r="F38" s="71" t="s">
        <v>263</v>
      </c>
      <c r="G38" s="85" t="s">
        <v>264</v>
      </c>
      <c r="H38" s="69">
        <f t="shared" si="0"/>
        <v>30</v>
      </c>
      <c r="I38" s="11"/>
      <c r="J38" s="11" t="s">
        <v>253</v>
      </c>
      <c r="K38" s="11" t="s">
        <v>246</v>
      </c>
      <c r="L38" s="11" t="s">
        <v>247</v>
      </c>
      <c r="M38" s="11" t="s">
        <v>248</v>
      </c>
      <c r="N38" s="11" t="s">
        <v>249</v>
      </c>
      <c r="O38" s="25" t="s">
        <v>24</v>
      </c>
    </row>
  </sheetData>
  <mergeCells count="14">
    <mergeCell ref="C4:C8"/>
    <mergeCell ref="D4:D8"/>
    <mergeCell ref="E4:E8"/>
    <mergeCell ref="F4:F8"/>
    <mergeCell ref="G4:G8"/>
    <mergeCell ref="H4:H8"/>
    <mergeCell ref="I4:I8"/>
    <mergeCell ref="J4:J8"/>
    <mergeCell ref="K4:N5"/>
    <mergeCell ref="O4:O8"/>
    <mergeCell ref="K6:K8"/>
    <mergeCell ref="L6:L8"/>
    <mergeCell ref="M6:M8"/>
    <mergeCell ref="N6:N8"/>
  </mergeCells>
  <pageMargins left="0.27559055118110237" right="0.19685039370078741" top="0.46" bottom="0.74803149606299213" header="0.31496062992125984" footer="0.31496062992125984"/>
  <pageSetup paperSize="10000" scale="5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C3:K26"/>
  <sheetViews>
    <sheetView zoomScale="90" zoomScaleNormal="90" workbookViewId="0">
      <selection activeCell="D12" sqref="D12:K21"/>
    </sheetView>
  </sheetViews>
  <sheetFormatPr defaultRowHeight="15" x14ac:dyDescent="0.25"/>
  <cols>
    <col min="2" max="2" width="5.7109375" customWidth="1"/>
    <col min="3" max="3" width="5.85546875" customWidth="1"/>
    <col min="4" max="4" width="34.5703125" customWidth="1"/>
    <col min="5" max="5" width="37.28515625" customWidth="1"/>
    <col min="6" max="6" width="33.5703125" customWidth="1"/>
    <col min="7" max="7" width="28.85546875" customWidth="1"/>
    <col min="8" max="8" width="11.28515625" customWidth="1"/>
    <col min="9" max="9" width="8.140625" customWidth="1"/>
    <col min="10" max="10" width="56" customWidth="1"/>
    <col min="11" max="11" width="32.85546875" customWidth="1"/>
  </cols>
  <sheetData>
    <row r="3" spans="3:11" ht="31.5" x14ac:dyDescent="0.5">
      <c r="C3" s="100" t="s">
        <v>37</v>
      </c>
      <c r="D3" s="100"/>
      <c r="E3" s="100"/>
      <c r="F3" s="100"/>
    </row>
    <row r="4" spans="3:11" x14ac:dyDescent="0.25">
      <c r="C4" s="4"/>
      <c r="D4" s="4"/>
      <c r="E4" s="4"/>
    </row>
    <row r="5" spans="3:11" x14ac:dyDescent="0.25">
      <c r="C5" s="4"/>
      <c r="D5" s="4"/>
      <c r="E5" s="4"/>
    </row>
    <row r="7" spans="3:11" x14ac:dyDescent="0.25">
      <c r="C7" s="101" t="s">
        <v>0</v>
      </c>
      <c r="D7" s="101" t="s">
        <v>1</v>
      </c>
      <c r="E7" s="101" t="s">
        <v>2</v>
      </c>
      <c r="F7" s="101" t="s">
        <v>3</v>
      </c>
      <c r="G7" s="101" t="s">
        <v>4</v>
      </c>
      <c r="H7" s="101" t="s">
        <v>5</v>
      </c>
      <c r="I7" s="101" t="s">
        <v>6</v>
      </c>
      <c r="J7" s="101" t="s">
        <v>7</v>
      </c>
      <c r="K7" s="94" t="s">
        <v>8</v>
      </c>
    </row>
    <row r="8" spans="3:11" x14ac:dyDescent="0.25">
      <c r="C8" s="102"/>
      <c r="D8" s="102"/>
      <c r="E8" s="102"/>
      <c r="F8" s="102"/>
      <c r="G8" s="102"/>
      <c r="H8" s="102"/>
      <c r="I8" s="102"/>
      <c r="J8" s="102"/>
      <c r="K8" s="94"/>
    </row>
    <row r="9" spans="3:11" x14ac:dyDescent="0.25">
      <c r="C9" s="102"/>
      <c r="D9" s="102"/>
      <c r="E9" s="102"/>
      <c r="F9" s="102"/>
      <c r="G9" s="102"/>
      <c r="H9" s="102"/>
      <c r="I9" s="102"/>
      <c r="J9" s="102"/>
      <c r="K9" s="94"/>
    </row>
    <row r="10" spans="3:11" x14ac:dyDescent="0.25">
      <c r="C10" s="102"/>
      <c r="D10" s="102"/>
      <c r="E10" s="102"/>
      <c r="F10" s="102"/>
      <c r="G10" s="102"/>
      <c r="H10" s="102"/>
      <c r="I10" s="102"/>
      <c r="J10" s="102"/>
      <c r="K10" s="94"/>
    </row>
    <row r="11" spans="3:11" x14ac:dyDescent="0.25">
      <c r="C11" s="103"/>
      <c r="D11" s="103"/>
      <c r="E11" s="103"/>
      <c r="F11" s="103"/>
      <c r="G11" s="103"/>
      <c r="H11" s="103"/>
      <c r="I11" s="103"/>
      <c r="J11" s="103"/>
      <c r="K11" s="94"/>
    </row>
    <row r="12" spans="3:11" ht="15.75" x14ac:dyDescent="0.25">
      <c r="C12" s="8">
        <v>1</v>
      </c>
      <c r="D12" s="30"/>
      <c r="E12" s="29"/>
      <c r="F12" s="32"/>
      <c r="G12" s="30"/>
      <c r="H12" s="33"/>
      <c r="I12" s="34"/>
      <c r="J12" s="31"/>
      <c r="K12" s="35"/>
    </row>
    <row r="13" spans="3:11" ht="15.75" x14ac:dyDescent="0.25">
      <c r="C13" s="8">
        <v>2</v>
      </c>
      <c r="D13" s="30"/>
      <c r="E13" s="29"/>
      <c r="F13" s="32"/>
      <c r="G13" s="29"/>
      <c r="H13" s="33"/>
      <c r="I13" s="34"/>
      <c r="J13" s="31"/>
      <c r="K13" s="36"/>
    </row>
    <row r="14" spans="3:11" ht="15.75" x14ac:dyDescent="0.25">
      <c r="C14" s="8">
        <v>3</v>
      </c>
      <c r="D14" s="30"/>
      <c r="E14" s="29"/>
      <c r="F14" s="32"/>
      <c r="G14" s="30"/>
      <c r="H14" s="33"/>
      <c r="I14" s="34"/>
      <c r="J14" s="31"/>
      <c r="K14" s="36"/>
    </row>
    <row r="15" spans="3:11" ht="15.75" x14ac:dyDescent="0.25">
      <c r="C15" s="8">
        <v>4</v>
      </c>
      <c r="D15" s="30"/>
      <c r="E15" s="29"/>
      <c r="F15" s="32"/>
      <c r="G15" s="30"/>
      <c r="H15" s="33"/>
      <c r="I15" s="34"/>
      <c r="J15" s="31"/>
      <c r="K15" s="36"/>
    </row>
    <row r="16" spans="3:11" ht="15.75" x14ac:dyDescent="0.25">
      <c r="C16" s="8">
        <v>5</v>
      </c>
      <c r="D16" s="30"/>
      <c r="E16" s="29"/>
      <c r="F16" s="32"/>
      <c r="G16" s="29"/>
      <c r="H16" s="33"/>
      <c r="I16" s="34"/>
      <c r="J16" s="31"/>
      <c r="K16" s="36"/>
    </row>
    <row r="17" spans="3:11" ht="15.75" x14ac:dyDescent="0.25">
      <c r="C17" s="28">
        <v>6</v>
      </c>
      <c r="D17" s="30"/>
      <c r="E17" s="29"/>
      <c r="F17" s="32"/>
      <c r="G17" s="30"/>
      <c r="H17" s="33"/>
      <c r="I17" s="34"/>
      <c r="J17" s="31"/>
      <c r="K17" s="36"/>
    </row>
    <row r="18" spans="3:11" ht="15.75" x14ac:dyDescent="0.25">
      <c r="C18" s="8">
        <v>7</v>
      </c>
      <c r="D18" s="30"/>
      <c r="E18" s="29"/>
      <c r="F18" s="32"/>
      <c r="G18" s="29"/>
      <c r="H18" s="33"/>
      <c r="I18" s="34"/>
      <c r="J18" s="31"/>
      <c r="K18" s="36"/>
    </row>
    <row r="19" spans="3:11" ht="63" customHeight="1" x14ac:dyDescent="0.25">
      <c r="C19" s="8">
        <v>8</v>
      </c>
      <c r="D19" s="30"/>
      <c r="E19" s="29"/>
      <c r="F19" s="32"/>
      <c r="G19" s="30"/>
      <c r="H19" s="33"/>
      <c r="I19" s="34"/>
      <c r="J19" s="31"/>
      <c r="K19" s="36"/>
    </row>
    <row r="20" spans="3:11" ht="15.75" x14ac:dyDescent="0.25">
      <c r="C20" s="8">
        <v>9</v>
      </c>
      <c r="D20" s="30"/>
      <c r="E20" s="29"/>
      <c r="F20" s="32"/>
      <c r="G20" s="29"/>
      <c r="H20" s="33"/>
      <c r="I20" s="34"/>
      <c r="J20" s="31"/>
      <c r="K20" s="36"/>
    </row>
    <row r="21" spans="3:11" ht="15.75" x14ac:dyDescent="0.25">
      <c r="C21" s="8">
        <v>10</v>
      </c>
      <c r="D21" s="30"/>
      <c r="E21" s="29"/>
      <c r="F21" s="32"/>
      <c r="G21" s="30"/>
      <c r="H21" s="33"/>
      <c r="I21" s="34"/>
      <c r="J21" s="31"/>
      <c r="K21" s="37"/>
    </row>
    <row r="22" spans="3:11" ht="15.75" x14ac:dyDescent="0.25">
      <c r="E22" s="10"/>
      <c r="J22" s="27"/>
    </row>
    <row r="23" spans="3:11" x14ac:dyDescent="0.25">
      <c r="E23" s="10"/>
    </row>
    <row r="24" spans="3:11" x14ac:dyDescent="0.25">
      <c r="E24" s="10"/>
    </row>
    <row r="25" spans="3:11" x14ac:dyDescent="0.25">
      <c r="E25" s="10"/>
    </row>
    <row r="26" spans="3:11" x14ac:dyDescent="0.25">
      <c r="E26" s="10"/>
    </row>
  </sheetData>
  <mergeCells count="10">
    <mergeCell ref="C3:F3"/>
    <mergeCell ref="I7:I11"/>
    <mergeCell ref="J7:J11"/>
    <mergeCell ref="K7:K11"/>
    <mergeCell ref="C7:C11"/>
    <mergeCell ref="D7:D11"/>
    <mergeCell ref="E7:E11"/>
    <mergeCell ref="F7:F11"/>
    <mergeCell ref="G7:G11"/>
    <mergeCell ref="H7:H11"/>
  </mergeCells>
  <pageMargins left="0.7" right="0.7" top="0.75" bottom="0.75" header="0.3" footer="0.3"/>
  <pageSetup paperSize="9" orientation="portrait" horizontalDpi="0"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B2:J13"/>
  <sheetViews>
    <sheetView workbookViewId="0">
      <selection activeCell="C9" sqref="C9:J13"/>
    </sheetView>
  </sheetViews>
  <sheetFormatPr defaultRowHeight="15" x14ac:dyDescent="0.25"/>
  <cols>
    <col min="2" max="2" width="5.85546875" customWidth="1"/>
    <col min="3" max="3" width="26.7109375" customWidth="1"/>
    <col min="4" max="4" width="36.28515625" customWidth="1"/>
    <col min="5" max="5" width="33.5703125" customWidth="1"/>
    <col min="6" max="6" width="28.85546875" customWidth="1"/>
    <col min="7" max="7" width="11.28515625" customWidth="1"/>
    <col min="8" max="8" width="8.140625" customWidth="1"/>
    <col min="9" max="9" width="46.140625" customWidth="1"/>
    <col min="10" max="10" width="43.28515625" customWidth="1"/>
  </cols>
  <sheetData>
    <row r="2" spans="2:10" ht="33.75" x14ac:dyDescent="0.5">
      <c r="C2" s="104" t="s">
        <v>38</v>
      </c>
      <c r="D2" s="104"/>
      <c r="E2" s="104"/>
    </row>
    <row r="4" spans="2:10" x14ac:dyDescent="0.25">
      <c r="B4" s="101" t="s">
        <v>0</v>
      </c>
      <c r="C4" s="101" t="s">
        <v>1</v>
      </c>
      <c r="D4" s="101" t="s">
        <v>2</v>
      </c>
      <c r="E4" s="101" t="s">
        <v>3</v>
      </c>
      <c r="F4" s="101" t="s">
        <v>4</v>
      </c>
      <c r="G4" s="101" t="s">
        <v>5</v>
      </c>
      <c r="H4" s="101" t="s">
        <v>6</v>
      </c>
      <c r="I4" s="101" t="s">
        <v>7</v>
      </c>
      <c r="J4" s="94" t="s">
        <v>8</v>
      </c>
    </row>
    <row r="5" spans="2:10" x14ac:dyDescent="0.25">
      <c r="B5" s="102"/>
      <c r="C5" s="102"/>
      <c r="D5" s="102"/>
      <c r="E5" s="102"/>
      <c r="F5" s="102"/>
      <c r="G5" s="102"/>
      <c r="H5" s="102"/>
      <c r="I5" s="102"/>
      <c r="J5" s="94"/>
    </row>
    <row r="6" spans="2:10" x14ac:dyDescent="0.25">
      <c r="B6" s="102"/>
      <c r="C6" s="102"/>
      <c r="D6" s="102"/>
      <c r="E6" s="102"/>
      <c r="F6" s="102"/>
      <c r="G6" s="102"/>
      <c r="H6" s="102"/>
      <c r="I6" s="102"/>
      <c r="J6" s="94"/>
    </row>
    <row r="7" spans="2:10" x14ac:dyDescent="0.25">
      <c r="B7" s="102"/>
      <c r="C7" s="102"/>
      <c r="D7" s="102"/>
      <c r="E7" s="102"/>
      <c r="F7" s="102"/>
      <c r="G7" s="102"/>
      <c r="H7" s="102"/>
      <c r="I7" s="102"/>
      <c r="J7" s="94"/>
    </row>
    <row r="8" spans="2:10" x14ac:dyDescent="0.25">
      <c r="B8" s="103"/>
      <c r="C8" s="103"/>
      <c r="D8" s="103"/>
      <c r="E8" s="103"/>
      <c r="F8" s="103"/>
      <c r="G8" s="103"/>
      <c r="H8" s="103"/>
      <c r="I8" s="103"/>
      <c r="J8" s="94"/>
    </row>
    <row r="9" spans="2:10" ht="15.75" x14ac:dyDescent="0.25">
      <c r="B9" s="8">
        <v>1</v>
      </c>
      <c r="C9" s="30"/>
      <c r="D9" s="29"/>
      <c r="E9" s="32"/>
      <c r="F9" s="29"/>
      <c r="G9" s="9"/>
      <c r="H9" s="12"/>
      <c r="I9" s="31"/>
      <c r="J9" s="23"/>
    </row>
    <row r="10" spans="2:10" ht="15.75" x14ac:dyDescent="0.25">
      <c r="B10" s="8">
        <v>2</v>
      </c>
      <c r="C10" s="30"/>
      <c r="D10" s="29"/>
      <c r="E10" s="32"/>
      <c r="F10" s="30"/>
      <c r="G10" s="9"/>
      <c r="H10" s="12"/>
      <c r="I10" s="31"/>
      <c r="J10" s="23"/>
    </row>
    <row r="11" spans="2:10" ht="15.75" x14ac:dyDescent="0.25">
      <c r="B11" s="8">
        <v>3</v>
      </c>
      <c r="C11" s="30"/>
      <c r="D11" s="29"/>
      <c r="E11" s="32"/>
      <c r="F11" s="29"/>
      <c r="G11" s="9"/>
      <c r="H11" s="12"/>
      <c r="I11" s="31"/>
      <c r="J11" s="11"/>
    </row>
    <row r="12" spans="2:10" ht="15.75" x14ac:dyDescent="0.25">
      <c r="B12" s="8">
        <v>4</v>
      </c>
      <c r="C12" s="30"/>
      <c r="D12" s="29"/>
      <c r="E12" s="32"/>
      <c r="F12" s="30"/>
      <c r="G12" s="9"/>
      <c r="H12" s="12"/>
      <c r="I12" s="31"/>
      <c r="J12" s="23"/>
    </row>
    <row r="13" spans="2:10" ht="15.75" x14ac:dyDescent="0.25">
      <c r="B13" s="8">
        <v>5</v>
      </c>
      <c r="C13" s="30"/>
      <c r="D13" s="29"/>
      <c r="E13" s="32"/>
      <c r="F13" s="29"/>
      <c r="G13" s="9"/>
      <c r="H13" s="12"/>
      <c r="I13" s="31"/>
      <c r="J13" s="11"/>
    </row>
  </sheetData>
  <mergeCells count="10">
    <mergeCell ref="C2:E2"/>
    <mergeCell ref="H4:H8"/>
    <mergeCell ref="I4:I8"/>
    <mergeCell ref="J4:J8"/>
    <mergeCell ref="B4:B8"/>
    <mergeCell ref="C4:C8"/>
    <mergeCell ref="D4:D8"/>
    <mergeCell ref="E4:E8"/>
    <mergeCell ref="F4:F8"/>
    <mergeCell ref="G4:G8"/>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4.9989318521683403E-2"/>
  </sheetPr>
  <dimension ref="B3:Y426"/>
  <sheetViews>
    <sheetView tabSelected="1" topLeftCell="A299" workbookViewId="0">
      <selection activeCell="M68" sqref="M68"/>
    </sheetView>
  </sheetViews>
  <sheetFormatPr defaultRowHeight="15" x14ac:dyDescent="0.25"/>
  <cols>
    <col min="1" max="3" width="8.42578125" customWidth="1"/>
    <col min="4" max="4" width="2.5703125" customWidth="1"/>
    <col min="5" max="16" width="8.42578125" customWidth="1"/>
    <col min="17" max="17" width="2.5703125" customWidth="1"/>
    <col min="18" max="25" width="8.42578125" customWidth="1"/>
  </cols>
  <sheetData>
    <row r="3" spans="2:25" ht="26.25" x14ac:dyDescent="0.4">
      <c r="B3" s="128" t="s">
        <v>28</v>
      </c>
      <c r="C3" s="128"/>
      <c r="D3" s="128"/>
      <c r="E3" s="128"/>
      <c r="F3" s="128"/>
      <c r="G3" s="128"/>
      <c r="H3" s="128"/>
      <c r="I3" s="128"/>
      <c r="J3" s="128"/>
      <c r="K3" s="128"/>
      <c r="L3" s="128"/>
    </row>
    <row r="4" spans="2:25" ht="28.5" x14ac:dyDescent="0.45">
      <c r="B4" s="129" t="str">
        <f>Menu!M4</f>
        <v>SMKS SWASTA DI KBB</v>
      </c>
      <c r="C4" s="129"/>
      <c r="D4" s="129"/>
      <c r="E4" s="129"/>
      <c r="F4" s="129"/>
      <c r="G4" s="129"/>
      <c r="H4" s="129"/>
      <c r="I4" s="129"/>
      <c r="J4" s="129"/>
      <c r="K4" s="129"/>
      <c r="L4" s="129"/>
    </row>
    <row r="5" spans="2:25" x14ac:dyDescent="0.25">
      <c r="B5" t="s">
        <v>10</v>
      </c>
      <c r="D5" s="13" t="s">
        <v>11</v>
      </c>
      <c r="E5" s="105" t="str">
        <f>Menu!M6</f>
        <v>B.INGGRIS</v>
      </c>
      <c r="F5" s="105"/>
      <c r="G5" s="105"/>
      <c r="H5" s="105"/>
    </row>
    <row r="6" spans="2:25" x14ac:dyDescent="0.25">
      <c r="B6" t="s">
        <v>12</v>
      </c>
      <c r="D6" s="13" t="s">
        <v>11</v>
      </c>
      <c r="E6" s="105" t="str">
        <f>Menu!M5</f>
        <v>XFT</v>
      </c>
      <c r="F6" s="105"/>
      <c r="G6" s="105"/>
      <c r="H6" s="105"/>
    </row>
    <row r="7" spans="2:25" x14ac:dyDescent="0.25">
      <c r="B7" t="s">
        <v>29</v>
      </c>
      <c r="D7" s="13" t="s">
        <v>11</v>
      </c>
      <c r="E7" s="105" t="str">
        <f>Menu!M7</f>
        <v>NOER ARIPIN WIBOWO</v>
      </c>
      <c r="F7" s="105"/>
      <c r="G7" s="105"/>
      <c r="H7" s="105"/>
    </row>
    <row r="9" spans="2:25" x14ac:dyDescent="0.25">
      <c r="B9" s="130" t="s">
        <v>30</v>
      </c>
      <c r="C9" s="130"/>
      <c r="D9" s="130"/>
      <c r="E9" s="130"/>
      <c r="F9" s="131" t="s">
        <v>31</v>
      </c>
      <c r="G9" s="131"/>
      <c r="H9" s="131"/>
      <c r="I9" s="131"/>
      <c r="J9" s="131"/>
      <c r="K9" s="131"/>
      <c r="L9" s="131"/>
      <c r="O9" s="130" t="s">
        <v>30</v>
      </c>
      <c r="P9" s="130"/>
      <c r="Q9" s="130"/>
      <c r="R9" s="130"/>
      <c r="S9" s="131" t="s">
        <v>31</v>
      </c>
      <c r="T9" s="131"/>
      <c r="U9" s="131"/>
      <c r="V9" s="131"/>
      <c r="W9" s="131"/>
      <c r="X9" s="131"/>
      <c r="Y9" s="131"/>
    </row>
    <row r="10" spans="2:25" x14ac:dyDescent="0.25">
      <c r="B10" s="106" t="str">
        <f>'Kisi-kisi Data PG'!D9</f>
        <v>Menganalisis fungsi sosial, struktur teks, dan unsur kebahasaan teks interaksi transaksional lisan dan tulis yang melibatkan tindakan      memberi dan meminta informasi terkait pendapat dan pikiran, sesuai dengan konteks penggunaannya.  (Perhatikan unsur kebahasaan I think, I suppose, in my opinion)</v>
      </c>
      <c r="C10" s="107"/>
      <c r="D10" s="107"/>
      <c r="E10" s="108"/>
      <c r="F10" s="136" t="s">
        <v>16</v>
      </c>
      <c r="G10" s="136"/>
      <c r="H10" s="136"/>
      <c r="I10" s="136"/>
      <c r="J10" s="136"/>
      <c r="K10" s="136"/>
      <c r="L10" s="136"/>
      <c r="O10" s="137" t="str">
        <f>'Kisi-kisi Data PG'!D29</f>
        <v>Menganalisis fungsi sosial, struktur teks, dan unsur kebahasaan teks interaksi transaksional lisan dan tulis yang melibatkan tindakan      memberi dan meminta informasi terkait pendapat dan pikiran, sesuai dengan konteks penggunaannya.  (Perhatikan unsur kebahasaan I think, I suppose, in my opinion)</v>
      </c>
      <c r="P10" s="107"/>
      <c r="Q10" s="107"/>
      <c r="R10" s="108"/>
      <c r="S10" s="136" t="s">
        <v>16</v>
      </c>
      <c r="T10" s="136"/>
      <c r="U10" s="136"/>
      <c r="V10" s="136"/>
      <c r="W10" s="136"/>
      <c r="X10" s="136"/>
      <c r="Y10" s="136"/>
    </row>
    <row r="11" spans="2:25" x14ac:dyDescent="0.25">
      <c r="B11" s="109"/>
      <c r="C11" s="110"/>
      <c r="D11" s="110"/>
      <c r="E11" s="111"/>
      <c r="F11" s="136"/>
      <c r="G11" s="136"/>
      <c r="H11" s="136"/>
      <c r="I11" s="136"/>
      <c r="J11" s="136"/>
      <c r="K11" s="136"/>
      <c r="L11" s="136"/>
      <c r="O11" s="109"/>
      <c r="P11" s="110"/>
      <c r="Q11" s="110"/>
      <c r="R11" s="111"/>
      <c r="S11" s="136"/>
      <c r="T11" s="136"/>
      <c r="U11" s="136"/>
      <c r="V11" s="136"/>
      <c r="W11" s="136"/>
      <c r="X11" s="136"/>
      <c r="Y11" s="136"/>
    </row>
    <row r="12" spans="2:25" x14ac:dyDescent="0.25">
      <c r="B12" s="109"/>
      <c r="C12" s="110"/>
      <c r="D12" s="110"/>
      <c r="E12" s="111"/>
      <c r="F12" s="124" t="s">
        <v>32</v>
      </c>
      <c r="G12" s="125"/>
      <c r="H12" s="106" t="str">
        <f>'Kisi-kisi Data PG'!J9</f>
        <v xml:space="preserve">1. A  : “Look into my new jacket,…”
B : “I think that is really good!”
</v>
      </c>
      <c r="I12" s="107"/>
      <c r="J12" s="107"/>
      <c r="K12" s="107"/>
      <c r="L12" s="108"/>
      <c r="O12" s="109"/>
      <c r="P12" s="110"/>
      <c r="Q12" s="110"/>
      <c r="R12" s="111"/>
      <c r="S12" s="124" t="s">
        <v>32</v>
      </c>
      <c r="T12" s="125"/>
      <c r="U12" s="106" t="str">
        <f>'Kisi-kisi Data PG'!J29</f>
        <v xml:space="preserve">21. A :”We don’t need to study hard”
B :” ……….”
</v>
      </c>
      <c r="V12" s="107"/>
      <c r="W12" s="107"/>
      <c r="X12" s="107"/>
      <c r="Y12" s="108"/>
    </row>
    <row r="13" spans="2:25" x14ac:dyDescent="0.25">
      <c r="B13" s="109"/>
      <c r="C13" s="110"/>
      <c r="D13" s="110"/>
      <c r="E13" s="111"/>
      <c r="F13" s="124"/>
      <c r="G13" s="125"/>
      <c r="H13" s="109"/>
      <c r="I13" s="110"/>
      <c r="J13" s="110"/>
      <c r="K13" s="110"/>
      <c r="L13" s="111"/>
      <c r="O13" s="109"/>
      <c r="P13" s="110"/>
      <c r="Q13" s="110"/>
      <c r="R13" s="111"/>
      <c r="S13" s="124"/>
      <c r="T13" s="125"/>
      <c r="U13" s="109"/>
      <c r="V13" s="110"/>
      <c r="W13" s="110"/>
      <c r="X13" s="110"/>
      <c r="Y13" s="111"/>
    </row>
    <row r="14" spans="2:25" x14ac:dyDescent="0.25">
      <c r="B14" s="121"/>
      <c r="C14" s="122"/>
      <c r="D14" s="122"/>
      <c r="E14" s="123"/>
      <c r="F14" s="112">
        <f>'Kisi-kisi Data PG'!H9</f>
        <v>1</v>
      </c>
      <c r="G14" s="113"/>
      <c r="H14" s="109"/>
      <c r="I14" s="110"/>
      <c r="J14" s="110"/>
      <c r="K14" s="110"/>
      <c r="L14" s="111"/>
      <c r="O14" s="121"/>
      <c r="P14" s="122"/>
      <c r="Q14" s="122"/>
      <c r="R14" s="123"/>
      <c r="S14" s="112">
        <f>'Kisi-kisi Data PG'!H29</f>
        <v>21</v>
      </c>
      <c r="T14" s="113"/>
      <c r="U14" s="109"/>
      <c r="V14" s="110"/>
      <c r="W14" s="110"/>
      <c r="X14" s="110"/>
      <c r="Y14" s="111"/>
    </row>
    <row r="15" spans="2:25" x14ac:dyDescent="0.25">
      <c r="B15" s="118" t="s">
        <v>34</v>
      </c>
      <c r="C15" s="119"/>
      <c r="D15" s="119"/>
      <c r="E15" s="120"/>
      <c r="F15" s="114"/>
      <c r="G15" s="115"/>
      <c r="H15" s="109"/>
      <c r="I15" s="110"/>
      <c r="J15" s="110"/>
      <c r="K15" s="110"/>
      <c r="L15" s="111"/>
      <c r="O15" s="118" t="s">
        <v>34</v>
      </c>
      <c r="P15" s="119"/>
      <c r="Q15" s="119"/>
      <c r="R15" s="120"/>
      <c r="S15" s="114"/>
      <c r="T15" s="115"/>
      <c r="U15" s="109"/>
      <c r="V15" s="110"/>
      <c r="W15" s="110"/>
      <c r="X15" s="110"/>
      <c r="Y15" s="111"/>
    </row>
    <row r="16" spans="2:25" x14ac:dyDescent="0.25">
      <c r="B16" s="106" t="str">
        <f>'Kisi-kisi Data PG'!E9</f>
        <v>Asking for opinion</v>
      </c>
      <c r="C16" s="107"/>
      <c r="D16" s="107"/>
      <c r="E16" s="108"/>
      <c r="F16" s="114"/>
      <c r="G16" s="115"/>
      <c r="H16" s="109"/>
      <c r="I16" s="110"/>
      <c r="J16" s="110"/>
      <c r="K16" s="110"/>
      <c r="L16" s="111"/>
      <c r="O16" s="137" t="str">
        <f>'Kisi-kisi Data PG'!E29</f>
        <v xml:space="preserve">Agreement </v>
      </c>
      <c r="P16" s="107"/>
      <c r="Q16" s="107"/>
      <c r="R16" s="108"/>
      <c r="S16" s="114"/>
      <c r="T16" s="115"/>
      <c r="U16" s="109"/>
      <c r="V16" s="110"/>
      <c r="W16" s="110"/>
      <c r="X16" s="110"/>
      <c r="Y16" s="111"/>
    </row>
    <row r="17" spans="2:25" x14ac:dyDescent="0.25">
      <c r="B17" s="109"/>
      <c r="C17" s="110"/>
      <c r="D17" s="110"/>
      <c r="E17" s="111"/>
      <c r="F17" s="116"/>
      <c r="G17" s="117"/>
      <c r="H17" s="109"/>
      <c r="I17" s="110"/>
      <c r="J17" s="110"/>
      <c r="K17" s="110"/>
      <c r="L17" s="111"/>
      <c r="O17" s="109"/>
      <c r="P17" s="110"/>
      <c r="Q17" s="110"/>
      <c r="R17" s="111"/>
      <c r="S17" s="116"/>
      <c r="T17" s="117"/>
      <c r="U17" s="109"/>
      <c r="V17" s="110"/>
      <c r="W17" s="110"/>
      <c r="X17" s="110"/>
      <c r="Y17" s="111"/>
    </row>
    <row r="18" spans="2:25" x14ac:dyDescent="0.25">
      <c r="B18" s="109"/>
      <c r="C18" s="110"/>
      <c r="D18" s="110"/>
      <c r="E18" s="111"/>
      <c r="F18" s="124" t="s">
        <v>8</v>
      </c>
      <c r="G18" s="125"/>
      <c r="H18" s="109"/>
      <c r="I18" s="110"/>
      <c r="J18" s="110"/>
      <c r="K18" s="110"/>
      <c r="L18" s="111"/>
      <c r="O18" s="109"/>
      <c r="P18" s="110"/>
      <c r="Q18" s="110"/>
      <c r="R18" s="111"/>
      <c r="S18" s="124" t="s">
        <v>8</v>
      </c>
      <c r="T18" s="125"/>
      <c r="U18" s="109"/>
      <c r="V18" s="110"/>
      <c r="W18" s="110"/>
      <c r="X18" s="110"/>
      <c r="Y18" s="111"/>
    </row>
    <row r="19" spans="2:25" x14ac:dyDescent="0.25">
      <c r="B19" s="109"/>
      <c r="C19" s="110"/>
      <c r="D19" s="110"/>
      <c r="E19" s="111"/>
      <c r="F19" s="124"/>
      <c r="G19" s="125"/>
      <c r="H19" s="109"/>
      <c r="I19" s="110"/>
      <c r="J19" s="110"/>
      <c r="K19" s="110"/>
      <c r="L19" s="111"/>
      <c r="O19" s="109"/>
      <c r="P19" s="110"/>
      <c r="Q19" s="110"/>
      <c r="R19" s="111"/>
      <c r="S19" s="124"/>
      <c r="T19" s="125"/>
      <c r="U19" s="109"/>
      <c r="V19" s="110"/>
      <c r="W19" s="110"/>
      <c r="X19" s="110"/>
      <c r="Y19" s="111"/>
    </row>
    <row r="20" spans="2:25" x14ac:dyDescent="0.25">
      <c r="B20" s="109"/>
      <c r="C20" s="110"/>
      <c r="D20" s="110"/>
      <c r="E20" s="111"/>
      <c r="F20" s="112" t="str">
        <f>'Kisi-kisi Data PG'!O9</f>
        <v>A</v>
      </c>
      <c r="G20" s="113"/>
      <c r="H20" s="109"/>
      <c r="I20" s="110"/>
      <c r="J20" s="110"/>
      <c r="K20" s="110"/>
      <c r="L20" s="111"/>
      <c r="O20" s="109"/>
      <c r="P20" s="110"/>
      <c r="Q20" s="110"/>
      <c r="R20" s="111"/>
      <c r="S20" s="112" t="str">
        <f>'Kisi-kisi Data PG'!O29</f>
        <v>C</v>
      </c>
      <c r="T20" s="113"/>
      <c r="U20" s="109"/>
      <c r="V20" s="110"/>
      <c r="W20" s="110"/>
      <c r="X20" s="110"/>
      <c r="Y20" s="111"/>
    </row>
    <row r="21" spans="2:25" x14ac:dyDescent="0.25">
      <c r="B21" s="109"/>
      <c r="C21" s="110"/>
      <c r="D21" s="110"/>
      <c r="E21" s="111"/>
      <c r="F21" s="114"/>
      <c r="G21" s="115"/>
      <c r="H21" s="109"/>
      <c r="I21" s="110"/>
      <c r="J21" s="110"/>
      <c r="K21" s="110"/>
      <c r="L21" s="111"/>
      <c r="O21" s="109"/>
      <c r="P21" s="110"/>
      <c r="Q21" s="110"/>
      <c r="R21" s="111"/>
      <c r="S21" s="114"/>
      <c r="T21" s="115"/>
      <c r="U21" s="109"/>
      <c r="V21" s="110"/>
      <c r="W21" s="110"/>
      <c r="X21" s="110"/>
      <c r="Y21" s="111"/>
    </row>
    <row r="22" spans="2:25" x14ac:dyDescent="0.25">
      <c r="B22" s="121"/>
      <c r="C22" s="122"/>
      <c r="D22" s="122"/>
      <c r="E22" s="123"/>
      <c r="F22" s="116"/>
      <c r="G22" s="117"/>
      <c r="H22" s="15" t="s">
        <v>24</v>
      </c>
      <c r="I22" s="126" t="str">
        <f>'Kisi-kisi Data PG'!K9</f>
        <v>What do you think?</v>
      </c>
      <c r="J22" s="126"/>
      <c r="K22" s="126"/>
      <c r="L22" s="127"/>
      <c r="O22" s="121"/>
      <c r="P22" s="122"/>
      <c r="Q22" s="122"/>
      <c r="R22" s="123"/>
      <c r="S22" s="116"/>
      <c r="T22" s="117"/>
      <c r="U22" s="15" t="s">
        <v>24</v>
      </c>
      <c r="V22" s="126" t="str">
        <f>'Kisi-kisi Data PG'!K29</f>
        <v>I agree with you, we should study hard</v>
      </c>
      <c r="W22" s="126"/>
      <c r="X22" s="126"/>
      <c r="Y22" s="127"/>
    </row>
    <row r="23" spans="2:25" x14ac:dyDescent="0.25">
      <c r="B23" s="118" t="s">
        <v>35</v>
      </c>
      <c r="C23" s="119"/>
      <c r="D23" s="119"/>
      <c r="E23" s="120"/>
      <c r="F23" s="132" t="s">
        <v>33</v>
      </c>
      <c r="G23" s="133"/>
      <c r="H23" s="15" t="s">
        <v>25</v>
      </c>
      <c r="I23" s="126" t="str">
        <f>'Kisi-kisi Data PG'!L9</f>
        <v>What are you looking for?</v>
      </c>
      <c r="J23" s="126"/>
      <c r="K23" s="126"/>
      <c r="L23" s="127"/>
      <c r="O23" s="118" t="s">
        <v>35</v>
      </c>
      <c r="P23" s="119"/>
      <c r="Q23" s="119"/>
      <c r="R23" s="120"/>
      <c r="S23" s="132" t="s">
        <v>33</v>
      </c>
      <c r="T23" s="133"/>
      <c r="U23" s="15" t="s">
        <v>25</v>
      </c>
      <c r="V23" s="126" t="str">
        <f>'Kisi-kisi Data PG'!L29</f>
        <v>I disagree with you, we should not study hard</v>
      </c>
      <c r="W23" s="126"/>
      <c r="X23" s="126"/>
      <c r="Y23" s="127"/>
    </row>
    <row r="24" spans="2:25" x14ac:dyDescent="0.25">
      <c r="B24" s="106" t="str">
        <f>'Kisi-kisi Data PG'!G9</f>
        <v>Mengidentifikasi penggunaan kalimat yang tepat dalam menanyakan opini secara informal</v>
      </c>
      <c r="C24" s="107"/>
      <c r="D24" s="107"/>
      <c r="E24" s="108"/>
      <c r="F24" s="134"/>
      <c r="G24" s="135"/>
      <c r="H24" s="15" t="s">
        <v>26</v>
      </c>
      <c r="I24" s="126" t="str">
        <f>'Kisi-kisi Data PG'!M9</f>
        <v>How it will be?</v>
      </c>
      <c r="J24" s="126"/>
      <c r="K24" s="126"/>
      <c r="L24" s="127"/>
      <c r="O24" s="106" t="str">
        <f>'Kisi-kisi Data PG'!G29</f>
        <v>Mengidentifikasi perbedaan agreement dan disagreement</v>
      </c>
      <c r="P24" s="107"/>
      <c r="Q24" s="107"/>
      <c r="R24" s="108"/>
      <c r="S24" s="134"/>
      <c r="T24" s="135"/>
      <c r="U24" s="15" t="s">
        <v>26</v>
      </c>
      <c r="V24" s="126" t="str">
        <f>'Kisi-kisi Data PG'!M29</f>
        <v>I disagree with you, we should study hard</v>
      </c>
      <c r="W24" s="126"/>
      <c r="X24" s="126"/>
      <c r="Y24" s="127"/>
    </row>
    <row r="25" spans="2:25" x14ac:dyDescent="0.25">
      <c r="B25" s="109"/>
      <c r="C25" s="110"/>
      <c r="D25" s="110"/>
      <c r="E25" s="111"/>
      <c r="F25" s="112">
        <f>'Kisi-kisi Data PG'!I9</f>
        <v>0</v>
      </c>
      <c r="G25" s="113"/>
      <c r="H25" s="15" t="s">
        <v>27</v>
      </c>
      <c r="I25" s="126" t="str">
        <f>'Kisi-kisi Data PG'!N9</f>
        <v>Don't look into it!</v>
      </c>
      <c r="J25" s="126"/>
      <c r="K25" s="126"/>
      <c r="L25" s="127"/>
      <c r="O25" s="109"/>
      <c r="P25" s="110"/>
      <c r="Q25" s="110"/>
      <c r="R25" s="111"/>
      <c r="S25" s="112">
        <f>'Kisi-kisi Data PG'!I29</f>
        <v>0</v>
      </c>
      <c r="T25" s="113"/>
      <c r="U25" s="15" t="s">
        <v>27</v>
      </c>
      <c r="V25" s="126" t="str">
        <f>'Kisi-kisi Data PG'!N29</f>
        <v>I agree with you, we should study better</v>
      </c>
      <c r="W25" s="126"/>
      <c r="X25" s="126"/>
      <c r="Y25" s="127"/>
    </row>
    <row r="26" spans="2:25" x14ac:dyDescent="0.25">
      <c r="B26" s="109"/>
      <c r="C26" s="110"/>
      <c r="D26" s="110"/>
      <c r="E26" s="111"/>
      <c r="F26" s="114"/>
      <c r="G26" s="115"/>
      <c r="H26" s="16"/>
      <c r="I26" s="14"/>
      <c r="J26" s="14"/>
      <c r="K26" s="14"/>
      <c r="L26" s="17"/>
      <c r="O26" s="109"/>
      <c r="P26" s="110"/>
      <c r="Q26" s="110"/>
      <c r="R26" s="111"/>
      <c r="S26" s="114"/>
      <c r="T26" s="115"/>
      <c r="U26" s="16"/>
      <c r="V26" s="14"/>
      <c r="W26" s="14"/>
      <c r="X26" s="14"/>
      <c r="Y26" s="17"/>
    </row>
    <row r="27" spans="2:25" x14ac:dyDescent="0.25">
      <c r="B27" s="121"/>
      <c r="C27" s="122"/>
      <c r="D27" s="122"/>
      <c r="E27" s="123"/>
      <c r="F27" s="116"/>
      <c r="G27" s="117"/>
      <c r="H27" s="18"/>
      <c r="I27" s="19"/>
      <c r="J27" s="19"/>
      <c r="K27" s="19"/>
      <c r="L27" s="20"/>
      <c r="O27" s="121"/>
      <c r="P27" s="122"/>
      <c r="Q27" s="122"/>
      <c r="R27" s="123"/>
      <c r="S27" s="116"/>
      <c r="T27" s="117"/>
      <c r="U27" s="18"/>
      <c r="V27" s="19"/>
      <c r="W27" s="19"/>
      <c r="X27" s="19"/>
      <c r="Y27" s="20"/>
    </row>
    <row r="30" spans="2:25" x14ac:dyDescent="0.25">
      <c r="B30" s="130" t="s">
        <v>30</v>
      </c>
      <c r="C30" s="130"/>
      <c r="D30" s="130"/>
      <c r="E30" s="130"/>
      <c r="F30" s="131" t="s">
        <v>31</v>
      </c>
      <c r="G30" s="131"/>
      <c r="H30" s="131"/>
      <c r="I30" s="131"/>
      <c r="J30" s="131"/>
      <c r="K30" s="131"/>
      <c r="L30" s="131"/>
      <c r="O30" s="130" t="s">
        <v>30</v>
      </c>
      <c r="P30" s="130"/>
      <c r="Q30" s="130"/>
      <c r="R30" s="130"/>
      <c r="S30" s="131" t="s">
        <v>31</v>
      </c>
      <c r="T30" s="131"/>
      <c r="U30" s="131"/>
      <c r="V30" s="131"/>
      <c r="W30" s="131"/>
      <c r="X30" s="131"/>
      <c r="Y30" s="131"/>
    </row>
    <row r="31" spans="2:25" x14ac:dyDescent="0.25">
      <c r="B31" s="106" t="str">
        <f>'Kisi-kisi Data PG'!D10</f>
        <v>Menganalisis fungsi sosial, struktur teks, dan unsur kebahasaan teks interaksi transaksional lisan dan tulis yang melibatkan tindakan      memberi dan meminta informasi terkait pendapat dan pikiran, sesuai dengan konteks penggunaannya.  (Perhatikan unsur kebahasaan I think, I suppose, in my opinion)</v>
      </c>
      <c r="C31" s="107"/>
      <c r="D31" s="107"/>
      <c r="E31" s="108"/>
      <c r="F31" s="136" t="s">
        <v>16</v>
      </c>
      <c r="G31" s="136"/>
      <c r="H31" s="136"/>
      <c r="I31" s="136"/>
      <c r="J31" s="136"/>
      <c r="K31" s="136"/>
      <c r="L31" s="136"/>
      <c r="O31" s="137" t="str">
        <f>'Kisi-kisi Data PG'!D30</f>
        <v>Menganalisis fungsi sosial, struktur teks, dan unsur kebahasaan teks interaksi transaksional lisan dan tulis yang melibatkan tindakan      memberi dan meminta informasi terkait pendapat dan pikiran, sesuai dengan konteks penggunaannya.  (Perhatikan unsur kebahasaan I think, I suppose, in my opinion)</v>
      </c>
      <c r="P31" s="107"/>
      <c r="Q31" s="107"/>
      <c r="R31" s="108"/>
      <c r="S31" s="136" t="s">
        <v>16</v>
      </c>
      <c r="T31" s="136"/>
      <c r="U31" s="136"/>
      <c r="V31" s="136"/>
      <c r="W31" s="136"/>
      <c r="X31" s="136"/>
      <c r="Y31" s="136"/>
    </row>
    <row r="32" spans="2:25" x14ac:dyDescent="0.25">
      <c r="B32" s="109"/>
      <c r="C32" s="110"/>
      <c r="D32" s="110"/>
      <c r="E32" s="111"/>
      <c r="F32" s="136"/>
      <c r="G32" s="136"/>
      <c r="H32" s="136"/>
      <c r="I32" s="136"/>
      <c r="J32" s="136"/>
      <c r="K32" s="136"/>
      <c r="L32" s="136"/>
      <c r="O32" s="109"/>
      <c r="P32" s="110"/>
      <c r="Q32" s="110"/>
      <c r="R32" s="111"/>
      <c r="S32" s="136"/>
      <c r="T32" s="136"/>
      <c r="U32" s="136"/>
      <c r="V32" s="136"/>
      <c r="W32" s="136"/>
      <c r="X32" s="136"/>
      <c r="Y32" s="136"/>
    </row>
    <row r="33" spans="2:25" x14ac:dyDescent="0.25">
      <c r="B33" s="109"/>
      <c r="C33" s="110"/>
      <c r="D33" s="110"/>
      <c r="E33" s="111"/>
      <c r="F33" s="124" t="s">
        <v>32</v>
      </c>
      <c r="G33" s="125"/>
      <c r="H33" s="106" t="str">
        <f>'Kisi-kisi Data PG'!J10</f>
        <v xml:space="preserve">2. A : “………..”
B : “In my opinion, your hair really stylish”
</v>
      </c>
      <c r="I33" s="107"/>
      <c r="J33" s="107"/>
      <c r="K33" s="107"/>
      <c r="L33" s="108"/>
      <c r="O33" s="109"/>
      <c r="P33" s="110"/>
      <c r="Q33" s="110"/>
      <c r="R33" s="111"/>
      <c r="S33" s="124" t="s">
        <v>32</v>
      </c>
      <c r="T33" s="125"/>
      <c r="U33" s="112" t="str">
        <f>'Kisi-kisi Data PG'!J30</f>
        <v xml:space="preserve">22. A :”Mr. Arip is best teacher ever”
B :”………, he often comes late.”
</v>
      </c>
      <c r="V33" s="144"/>
      <c r="W33" s="144"/>
      <c r="X33" s="144"/>
      <c r="Y33" s="113"/>
    </row>
    <row r="34" spans="2:25" x14ac:dyDescent="0.25">
      <c r="B34" s="109"/>
      <c r="C34" s="110"/>
      <c r="D34" s="110"/>
      <c r="E34" s="111"/>
      <c r="F34" s="124"/>
      <c r="G34" s="125"/>
      <c r="H34" s="109"/>
      <c r="I34" s="110"/>
      <c r="J34" s="110"/>
      <c r="K34" s="110"/>
      <c r="L34" s="111"/>
      <c r="O34" s="109"/>
      <c r="P34" s="110"/>
      <c r="Q34" s="110"/>
      <c r="R34" s="111"/>
      <c r="S34" s="124"/>
      <c r="T34" s="125"/>
      <c r="U34" s="114"/>
      <c r="V34" s="145"/>
      <c r="W34" s="145"/>
      <c r="X34" s="145"/>
      <c r="Y34" s="115"/>
    </row>
    <row r="35" spans="2:25" x14ac:dyDescent="0.25">
      <c r="B35" s="121"/>
      <c r="C35" s="122"/>
      <c r="D35" s="122"/>
      <c r="E35" s="123"/>
      <c r="F35" s="112">
        <f>'Kisi-kisi Data PG'!H10</f>
        <v>2</v>
      </c>
      <c r="G35" s="113"/>
      <c r="H35" s="109"/>
      <c r="I35" s="110"/>
      <c r="J35" s="110"/>
      <c r="K35" s="110"/>
      <c r="L35" s="111"/>
      <c r="O35" s="121"/>
      <c r="P35" s="122"/>
      <c r="Q35" s="122"/>
      <c r="R35" s="123"/>
      <c r="S35" s="112">
        <f>'Kisi-kisi Data PG'!H30</f>
        <v>22</v>
      </c>
      <c r="T35" s="113"/>
      <c r="U35" s="114"/>
      <c r="V35" s="145"/>
      <c r="W35" s="145"/>
      <c r="X35" s="145"/>
      <c r="Y35" s="115"/>
    </row>
    <row r="36" spans="2:25" x14ac:dyDescent="0.25">
      <c r="B36" s="118" t="s">
        <v>34</v>
      </c>
      <c r="C36" s="119"/>
      <c r="D36" s="119"/>
      <c r="E36" s="120"/>
      <c r="F36" s="114"/>
      <c r="G36" s="115"/>
      <c r="H36" s="109"/>
      <c r="I36" s="110"/>
      <c r="J36" s="110"/>
      <c r="K36" s="110"/>
      <c r="L36" s="111"/>
      <c r="O36" s="118" t="s">
        <v>34</v>
      </c>
      <c r="P36" s="119"/>
      <c r="Q36" s="119"/>
      <c r="R36" s="120"/>
      <c r="S36" s="114"/>
      <c r="T36" s="115"/>
      <c r="U36" s="114"/>
      <c r="V36" s="145"/>
      <c r="W36" s="145"/>
      <c r="X36" s="145"/>
      <c r="Y36" s="115"/>
    </row>
    <row r="37" spans="2:25" x14ac:dyDescent="0.25">
      <c r="B37" s="106" t="str">
        <f>'Kisi-kisi Data PG'!E10</f>
        <v>Asking for opinion</v>
      </c>
      <c r="C37" s="107"/>
      <c r="D37" s="107"/>
      <c r="E37" s="108"/>
      <c r="F37" s="114"/>
      <c r="G37" s="115"/>
      <c r="H37" s="109"/>
      <c r="I37" s="110"/>
      <c r="J37" s="110"/>
      <c r="K37" s="110"/>
      <c r="L37" s="111"/>
      <c r="O37" s="137" t="str">
        <f>'Kisi-kisi Data PG'!E30</f>
        <v xml:space="preserve">Agreement </v>
      </c>
      <c r="P37" s="107"/>
      <c r="Q37" s="107"/>
      <c r="R37" s="108"/>
      <c r="S37" s="114"/>
      <c r="T37" s="115"/>
      <c r="U37" s="114"/>
      <c r="V37" s="145"/>
      <c r="W37" s="145"/>
      <c r="X37" s="145"/>
      <c r="Y37" s="115"/>
    </row>
    <row r="38" spans="2:25" x14ac:dyDescent="0.25">
      <c r="B38" s="109"/>
      <c r="C38" s="110"/>
      <c r="D38" s="110"/>
      <c r="E38" s="111"/>
      <c r="F38" s="116"/>
      <c r="G38" s="117"/>
      <c r="H38" s="109"/>
      <c r="I38" s="110"/>
      <c r="J38" s="110"/>
      <c r="K38" s="110"/>
      <c r="L38" s="111"/>
      <c r="O38" s="109"/>
      <c r="P38" s="110"/>
      <c r="Q38" s="110"/>
      <c r="R38" s="111"/>
      <c r="S38" s="116"/>
      <c r="T38" s="117"/>
      <c r="U38" s="114"/>
      <c r="V38" s="145"/>
      <c r="W38" s="145"/>
      <c r="X38" s="145"/>
      <c r="Y38" s="115"/>
    </row>
    <row r="39" spans="2:25" x14ac:dyDescent="0.25">
      <c r="B39" s="109"/>
      <c r="C39" s="110"/>
      <c r="D39" s="110"/>
      <c r="E39" s="111"/>
      <c r="F39" s="124" t="s">
        <v>8</v>
      </c>
      <c r="G39" s="125"/>
      <c r="H39" s="109"/>
      <c r="I39" s="110"/>
      <c r="J39" s="110"/>
      <c r="K39" s="110"/>
      <c r="L39" s="111"/>
      <c r="O39" s="109"/>
      <c r="P39" s="110"/>
      <c r="Q39" s="110"/>
      <c r="R39" s="111"/>
      <c r="S39" s="124" t="s">
        <v>8</v>
      </c>
      <c r="T39" s="125"/>
      <c r="U39" s="114"/>
      <c r="V39" s="145"/>
      <c r="W39" s="145"/>
      <c r="X39" s="145"/>
      <c r="Y39" s="115"/>
    </row>
    <row r="40" spans="2:25" x14ac:dyDescent="0.25">
      <c r="B40" s="109"/>
      <c r="C40" s="110"/>
      <c r="D40" s="110"/>
      <c r="E40" s="111"/>
      <c r="F40" s="124"/>
      <c r="G40" s="125"/>
      <c r="H40" s="109"/>
      <c r="I40" s="110"/>
      <c r="J40" s="110"/>
      <c r="K40" s="110"/>
      <c r="L40" s="111"/>
      <c r="O40" s="109"/>
      <c r="P40" s="110"/>
      <c r="Q40" s="110"/>
      <c r="R40" s="111"/>
      <c r="S40" s="124"/>
      <c r="T40" s="125"/>
      <c r="U40" s="114"/>
      <c r="V40" s="145"/>
      <c r="W40" s="145"/>
      <c r="X40" s="145"/>
      <c r="Y40" s="115"/>
    </row>
    <row r="41" spans="2:25" x14ac:dyDescent="0.25">
      <c r="B41" s="109"/>
      <c r="C41" s="110"/>
      <c r="D41" s="110"/>
      <c r="E41" s="111"/>
      <c r="F41" s="112" t="str">
        <f>'Kisi-kisi Data PG'!O10</f>
        <v>B</v>
      </c>
      <c r="G41" s="113"/>
      <c r="H41" s="109"/>
      <c r="I41" s="110"/>
      <c r="J41" s="110"/>
      <c r="K41" s="110"/>
      <c r="L41" s="111"/>
      <c r="O41" s="109"/>
      <c r="P41" s="110"/>
      <c r="Q41" s="110"/>
      <c r="R41" s="111"/>
      <c r="S41" s="112" t="str">
        <f>'Kisi-kisi Data PG'!O30</f>
        <v>A</v>
      </c>
      <c r="T41" s="113"/>
      <c r="U41" s="114"/>
      <c r="V41" s="145"/>
      <c r="W41" s="145"/>
      <c r="X41" s="145"/>
      <c r="Y41" s="115"/>
    </row>
    <row r="42" spans="2:25" x14ac:dyDescent="0.25">
      <c r="B42" s="109"/>
      <c r="C42" s="110"/>
      <c r="D42" s="110"/>
      <c r="E42" s="111"/>
      <c r="F42" s="114"/>
      <c r="G42" s="115"/>
      <c r="H42" s="109"/>
      <c r="I42" s="110"/>
      <c r="J42" s="110"/>
      <c r="K42" s="110"/>
      <c r="L42" s="111"/>
      <c r="O42" s="109"/>
      <c r="P42" s="110"/>
      <c r="Q42" s="110"/>
      <c r="R42" s="111"/>
      <c r="S42" s="114"/>
      <c r="T42" s="115"/>
      <c r="U42" s="114"/>
      <c r="V42" s="145"/>
      <c r="W42" s="145"/>
      <c r="X42" s="145"/>
      <c r="Y42" s="115"/>
    </row>
    <row r="43" spans="2:25" x14ac:dyDescent="0.25">
      <c r="B43" s="121"/>
      <c r="C43" s="122"/>
      <c r="D43" s="122"/>
      <c r="E43" s="123"/>
      <c r="F43" s="116"/>
      <c r="G43" s="117"/>
      <c r="H43" s="15" t="s">
        <v>24</v>
      </c>
      <c r="I43" s="126" t="str">
        <f>'Kisi-kisi Data PG'!K10</f>
        <v>How is my jacket look like?</v>
      </c>
      <c r="J43" s="126"/>
      <c r="K43" s="126"/>
      <c r="L43" s="127"/>
      <c r="O43" s="121"/>
      <c r="P43" s="122"/>
      <c r="Q43" s="122"/>
      <c r="R43" s="123"/>
      <c r="S43" s="116"/>
      <c r="T43" s="117"/>
      <c r="U43" s="15" t="s">
        <v>24</v>
      </c>
      <c r="V43" s="126" t="str">
        <f>'Kisi-kisi Data PG'!K30</f>
        <v>I don't agree with you</v>
      </c>
      <c r="W43" s="126"/>
      <c r="X43" s="126"/>
      <c r="Y43" s="127"/>
    </row>
    <row r="44" spans="2:25" x14ac:dyDescent="0.25">
      <c r="B44" s="118" t="s">
        <v>35</v>
      </c>
      <c r="C44" s="119"/>
      <c r="D44" s="119"/>
      <c r="E44" s="120"/>
      <c r="F44" s="132" t="s">
        <v>33</v>
      </c>
      <c r="G44" s="133"/>
      <c r="H44" s="15" t="s">
        <v>25</v>
      </c>
      <c r="I44" s="126" t="str">
        <f>'Kisi-kisi Data PG'!L10</f>
        <v>How do you think about my new hair?</v>
      </c>
      <c r="J44" s="126"/>
      <c r="K44" s="126"/>
      <c r="L44" s="127"/>
      <c r="O44" s="118" t="s">
        <v>35</v>
      </c>
      <c r="P44" s="119"/>
      <c r="Q44" s="119"/>
      <c r="R44" s="120"/>
      <c r="S44" s="132" t="s">
        <v>33</v>
      </c>
      <c r="T44" s="133"/>
      <c r="U44" s="15" t="s">
        <v>25</v>
      </c>
      <c r="V44" s="126" t="str">
        <f>'Kisi-kisi Data PG'!L30</f>
        <v>I agree with you</v>
      </c>
      <c r="W44" s="126"/>
      <c r="X44" s="126"/>
      <c r="Y44" s="127"/>
    </row>
    <row r="45" spans="2:25" x14ac:dyDescent="0.25">
      <c r="B45" s="106" t="str">
        <f>'Kisi-kisi Data PG'!G10</f>
        <v>Mengidentifikasi penggunaan kalimat yang tepat dalam menanyakan opini secara informal</v>
      </c>
      <c r="C45" s="107"/>
      <c r="D45" s="107"/>
      <c r="E45" s="108"/>
      <c r="F45" s="134"/>
      <c r="G45" s="135"/>
      <c r="H45" s="15" t="s">
        <v>26</v>
      </c>
      <c r="I45" s="126" t="str">
        <f>'Kisi-kisi Data PG'!M10</f>
        <v>How about if I cut my hair?</v>
      </c>
      <c r="J45" s="126"/>
      <c r="K45" s="126"/>
      <c r="L45" s="127"/>
      <c r="O45" s="106" t="str">
        <f>'Kisi-kisi Data PG'!G31</f>
        <v>Mengidentifikasi perbedaan agreement dan disagreement</v>
      </c>
      <c r="P45" s="107"/>
      <c r="Q45" s="107"/>
      <c r="R45" s="108"/>
      <c r="S45" s="134"/>
      <c r="T45" s="135"/>
      <c r="U45" s="15" t="s">
        <v>26</v>
      </c>
      <c r="V45" s="126" t="str">
        <f>'Kisi-kisi Data PG'!M30</f>
        <v>I disagree with myself</v>
      </c>
      <c r="W45" s="126"/>
      <c r="X45" s="126"/>
      <c r="Y45" s="127"/>
    </row>
    <row r="46" spans="2:25" x14ac:dyDescent="0.25">
      <c r="B46" s="109"/>
      <c r="C46" s="110"/>
      <c r="D46" s="110"/>
      <c r="E46" s="111"/>
      <c r="F46" s="112">
        <f>'Kisi-kisi Data PG'!I10</f>
        <v>0</v>
      </c>
      <c r="G46" s="113"/>
      <c r="H46" s="15" t="s">
        <v>27</v>
      </c>
      <c r="I46" s="126" t="str">
        <f>'Kisi-kisi Data PG'!N10</f>
        <v>How do you think about your new hair?</v>
      </c>
      <c r="J46" s="126"/>
      <c r="K46" s="126"/>
      <c r="L46" s="127"/>
      <c r="O46" s="109"/>
      <c r="P46" s="110"/>
      <c r="Q46" s="110"/>
      <c r="R46" s="111"/>
      <c r="S46" s="112">
        <f>'Kisi-kisi Data PG'!V30</f>
        <v>0</v>
      </c>
      <c r="T46" s="113"/>
      <c r="U46" s="15" t="s">
        <v>27</v>
      </c>
      <c r="V46" s="126" t="str">
        <f>'Kisi-kisi Data PG'!N30</f>
        <v>I agree with Mr.Arip</v>
      </c>
      <c r="W46" s="126"/>
      <c r="X46" s="126"/>
      <c r="Y46" s="127"/>
    </row>
    <row r="47" spans="2:25" x14ac:dyDescent="0.25">
      <c r="B47" s="109"/>
      <c r="C47" s="110"/>
      <c r="D47" s="110"/>
      <c r="E47" s="111"/>
      <c r="F47" s="114"/>
      <c r="G47" s="115"/>
      <c r="H47" s="16"/>
      <c r="I47" s="14"/>
      <c r="J47" s="14"/>
      <c r="K47" s="14"/>
      <c r="L47" s="17"/>
      <c r="O47" s="109"/>
      <c r="P47" s="110"/>
      <c r="Q47" s="110"/>
      <c r="R47" s="111"/>
      <c r="S47" s="114"/>
      <c r="T47" s="115"/>
      <c r="U47" s="16"/>
      <c r="V47" s="14"/>
      <c r="W47" s="14"/>
      <c r="X47" s="14"/>
      <c r="Y47" s="17"/>
    </row>
    <row r="48" spans="2:25" x14ac:dyDescent="0.25">
      <c r="B48" s="121"/>
      <c r="C48" s="122"/>
      <c r="D48" s="122"/>
      <c r="E48" s="123"/>
      <c r="F48" s="116"/>
      <c r="G48" s="117"/>
      <c r="H48" s="18"/>
      <c r="I48" s="19"/>
      <c r="J48" s="19"/>
      <c r="K48" s="19"/>
      <c r="L48" s="20"/>
      <c r="O48" s="121"/>
      <c r="P48" s="122"/>
      <c r="Q48" s="122"/>
      <c r="R48" s="123"/>
      <c r="S48" s="116"/>
      <c r="T48" s="117"/>
      <c r="U48" s="18"/>
      <c r="V48" s="19"/>
      <c r="W48" s="19"/>
      <c r="X48" s="19"/>
      <c r="Y48" s="20"/>
    </row>
    <row r="51" spans="2:25" x14ac:dyDescent="0.25">
      <c r="B51" s="130" t="s">
        <v>30</v>
      </c>
      <c r="C51" s="130"/>
      <c r="D51" s="130"/>
      <c r="E51" s="130"/>
      <c r="F51" s="131" t="s">
        <v>31</v>
      </c>
      <c r="G51" s="131"/>
      <c r="H51" s="131"/>
      <c r="I51" s="131"/>
      <c r="J51" s="131"/>
      <c r="K51" s="131"/>
      <c r="L51" s="131"/>
      <c r="O51" s="130" t="s">
        <v>30</v>
      </c>
      <c r="P51" s="130"/>
      <c r="Q51" s="130"/>
      <c r="R51" s="130"/>
      <c r="S51" s="131" t="s">
        <v>31</v>
      </c>
      <c r="T51" s="131"/>
      <c r="U51" s="131"/>
      <c r="V51" s="131"/>
      <c r="W51" s="131"/>
      <c r="X51" s="131"/>
      <c r="Y51" s="131"/>
    </row>
    <row r="52" spans="2:25" x14ac:dyDescent="0.25">
      <c r="B52" s="106" t="str">
        <f>'Kisi-kisi Data PG'!D11</f>
        <v>Menganalisis fungsi sosial, struktur teks, dan unsur kebahasaan teks interaksi transaksional lisan dan tulis yang melibatkan tindakan      memberi dan meminta informasi terkait pendapat dan pikiran, sesuai dengan konteks penggunaannya.  (Perhatikan unsur kebahasaan I think, I suppose, in my opinion)</v>
      </c>
      <c r="C52" s="107"/>
      <c r="D52" s="107"/>
      <c r="E52" s="108"/>
      <c r="F52" s="136" t="s">
        <v>16</v>
      </c>
      <c r="G52" s="136"/>
      <c r="H52" s="136"/>
      <c r="I52" s="136"/>
      <c r="J52" s="136"/>
      <c r="K52" s="136"/>
      <c r="L52" s="136"/>
      <c r="O52" s="137" t="str">
        <f>'Kisi-kisi Data PG'!D31</f>
        <v>Menganalisis fungsi sosial, struktur teks, dan unsur kebahasaan teks interaksi transaksional lisan dan tulis yang melibatkan tindakan      memberi dan meminta informasi terkait pendapat dan pikiran, sesuai dengan konteks penggunaannya.  (Perhatikan unsur kebahasaan I think, I suppose, in my opinion)</v>
      </c>
      <c r="P52" s="107"/>
      <c r="Q52" s="107"/>
      <c r="R52" s="108"/>
      <c r="S52" s="136" t="s">
        <v>16</v>
      </c>
      <c r="T52" s="136"/>
      <c r="U52" s="136"/>
      <c r="V52" s="136"/>
      <c r="W52" s="136"/>
      <c r="X52" s="136"/>
      <c r="Y52" s="136"/>
    </row>
    <row r="53" spans="2:25" x14ac:dyDescent="0.25">
      <c r="B53" s="109"/>
      <c r="C53" s="110"/>
      <c r="D53" s="110"/>
      <c r="E53" s="111"/>
      <c r="F53" s="136"/>
      <c r="G53" s="136"/>
      <c r="H53" s="136"/>
      <c r="I53" s="136"/>
      <c r="J53" s="136"/>
      <c r="K53" s="136"/>
      <c r="L53" s="136"/>
      <c r="O53" s="109"/>
      <c r="P53" s="110"/>
      <c r="Q53" s="110"/>
      <c r="R53" s="111"/>
      <c r="S53" s="136"/>
      <c r="T53" s="136"/>
      <c r="U53" s="136"/>
      <c r="V53" s="136"/>
      <c r="W53" s="136"/>
      <c r="X53" s="136"/>
      <c r="Y53" s="136"/>
    </row>
    <row r="54" spans="2:25" x14ac:dyDescent="0.25">
      <c r="B54" s="109"/>
      <c r="C54" s="110"/>
      <c r="D54" s="110"/>
      <c r="E54" s="111"/>
      <c r="F54" s="124" t="s">
        <v>32</v>
      </c>
      <c r="G54" s="125"/>
      <c r="H54" s="106" t="str">
        <f>'Kisi-kisi Data PG'!J11</f>
        <v xml:space="preserve">3. A : “………”
B : “I think she is good and cute girl”
</v>
      </c>
      <c r="I54" s="107"/>
      <c r="J54" s="107"/>
      <c r="K54" s="107"/>
      <c r="L54" s="108"/>
      <c r="O54" s="109"/>
      <c r="P54" s="110"/>
      <c r="Q54" s="110"/>
      <c r="R54" s="111"/>
      <c r="S54" s="124" t="s">
        <v>32</v>
      </c>
      <c r="T54" s="125"/>
      <c r="U54" s="106" t="str">
        <f>'Kisi-kisi Data PG'!J31</f>
        <v xml:space="preserve">23. A :”We should take our holiday”
B :” ………., we will do examination soon”
</v>
      </c>
      <c r="V54" s="107"/>
      <c r="W54" s="107"/>
      <c r="X54" s="107"/>
      <c r="Y54" s="108"/>
    </row>
    <row r="55" spans="2:25" x14ac:dyDescent="0.25">
      <c r="B55" s="109"/>
      <c r="C55" s="110"/>
      <c r="D55" s="110"/>
      <c r="E55" s="111"/>
      <c r="F55" s="124"/>
      <c r="G55" s="125"/>
      <c r="H55" s="109"/>
      <c r="I55" s="110"/>
      <c r="J55" s="110"/>
      <c r="K55" s="110"/>
      <c r="L55" s="111"/>
      <c r="O55" s="109"/>
      <c r="P55" s="110"/>
      <c r="Q55" s="110"/>
      <c r="R55" s="111"/>
      <c r="S55" s="124"/>
      <c r="T55" s="125"/>
      <c r="U55" s="109"/>
      <c r="V55" s="110"/>
      <c r="W55" s="110"/>
      <c r="X55" s="110"/>
      <c r="Y55" s="111"/>
    </row>
    <row r="56" spans="2:25" x14ac:dyDescent="0.25">
      <c r="B56" s="121"/>
      <c r="C56" s="122"/>
      <c r="D56" s="122"/>
      <c r="E56" s="123"/>
      <c r="F56" s="112">
        <f>'Kisi-kisi Data PG'!H11</f>
        <v>3</v>
      </c>
      <c r="G56" s="113"/>
      <c r="H56" s="109"/>
      <c r="I56" s="110"/>
      <c r="J56" s="110"/>
      <c r="K56" s="110"/>
      <c r="L56" s="111"/>
      <c r="O56" s="121"/>
      <c r="P56" s="122"/>
      <c r="Q56" s="122"/>
      <c r="R56" s="123"/>
      <c r="S56" s="112">
        <f>'Kisi-kisi Data PG'!H31</f>
        <v>23</v>
      </c>
      <c r="T56" s="113"/>
      <c r="U56" s="109"/>
      <c r="V56" s="110"/>
      <c r="W56" s="110"/>
      <c r="X56" s="110"/>
      <c r="Y56" s="111"/>
    </row>
    <row r="57" spans="2:25" x14ac:dyDescent="0.25">
      <c r="B57" s="118" t="s">
        <v>34</v>
      </c>
      <c r="C57" s="119"/>
      <c r="D57" s="119"/>
      <c r="E57" s="120"/>
      <c r="F57" s="114"/>
      <c r="G57" s="115"/>
      <c r="H57" s="109"/>
      <c r="I57" s="110"/>
      <c r="J57" s="110"/>
      <c r="K57" s="110"/>
      <c r="L57" s="111"/>
      <c r="O57" s="118" t="s">
        <v>34</v>
      </c>
      <c r="P57" s="119"/>
      <c r="Q57" s="119"/>
      <c r="R57" s="120"/>
      <c r="S57" s="114"/>
      <c r="T57" s="115"/>
      <c r="U57" s="109"/>
      <c r="V57" s="110"/>
      <c r="W57" s="110"/>
      <c r="X57" s="110"/>
      <c r="Y57" s="111"/>
    </row>
    <row r="58" spans="2:25" x14ac:dyDescent="0.25">
      <c r="B58" s="106" t="str">
        <f>'Kisi-kisi Data PG'!E11</f>
        <v>Asking for opinion</v>
      </c>
      <c r="C58" s="107"/>
      <c r="D58" s="107"/>
      <c r="E58" s="108"/>
      <c r="F58" s="114"/>
      <c r="G58" s="115"/>
      <c r="H58" s="109"/>
      <c r="I58" s="110"/>
      <c r="J58" s="110"/>
      <c r="K58" s="110"/>
      <c r="L58" s="111"/>
      <c r="O58" s="137" t="str">
        <f>'Kisi-kisi Data PG'!E31</f>
        <v>Disagreement</v>
      </c>
      <c r="P58" s="107"/>
      <c r="Q58" s="107"/>
      <c r="R58" s="108"/>
      <c r="S58" s="114"/>
      <c r="T58" s="115"/>
      <c r="U58" s="109"/>
      <c r="V58" s="110"/>
      <c r="W58" s="110"/>
      <c r="X58" s="110"/>
      <c r="Y58" s="111"/>
    </row>
    <row r="59" spans="2:25" x14ac:dyDescent="0.25">
      <c r="B59" s="109"/>
      <c r="C59" s="110"/>
      <c r="D59" s="110"/>
      <c r="E59" s="111"/>
      <c r="F59" s="116"/>
      <c r="G59" s="117"/>
      <c r="H59" s="109"/>
      <c r="I59" s="110"/>
      <c r="J59" s="110"/>
      <c r="K59" s="110"/>
      <c r="L59" s="111"/>
      <c r="O59" s="109"/>
      <c r="P59" s="110"/>
      <c r="Q59" s="110"/>
      <c r="R59" s="111"/>
      <c r="S59" s="116"/>
      <c r="T59" s="117"/>
      <c r="U59" s="109"/>
      <c r="V59" s="110"/>
      <c r="W59" s="110"/>
      <c r="X59" s="110"/>
      <c r="Y59" s="111"/>
    </row>
    <row r="60" spans="2:25" x14ac:dyDescent="0.25">
      <c r="B60" s="109"/>
      <c r="C60" s="110"/>
      <c r="D60" s="110"/>
      <c r="E60" s="111"/>
      <c r="F60" s="124" t="s">
        <v>8</v>
      </c>
      <c r="G60" s="125"/>
      <c r="H60" s="109"/>
      <c r="I60" s="110"/>
      <c r="J60" s="110"/>
      <c r="K60" s="110"/>
      <c r="L60" s="111"/>
      <c r="O60" s="109"/>
      <c r="P60" s="110"/>
      <c r="Q60" s="110"/>
      <c r="R60" s="111"/>
      <c r="S60" s="124" t="s">
        <v>8</v>
      </c>
      <c r="T60" s="125"/>
      <c r="U60" s="109"/>
      <c r="V60" s="110"/>
      <c r="W60" s="110"/>
      <c r="X60" s="110"/>
      <c r="Y60" s="111"/>
    </row>
    <row r="61" spans="2:25" x14ac:dyDescent="0.25">
      <c r="B61" s="109"/>
      <c r="C61" s="110"/>
      <c r="D61" s="110"/>
      <c r="E61" s="111"/>
      <c r="F61" s="124"/>
      <c r="G61" s="125"/>
      <c r="H61" s="109"/>
      <c r="I61" s="110"/>
      <c r="J61" s="110"/>
      <c r="K61" s="110"/>
      <c r="L61" s="111"/>
      <c r="O61" s="109"/>
      <c r="P61" s="110"/>
      <c r="Q61" s="110"/>
      <c r="R61" s="111"/>
      <c r="S61" s="124"/>
      <c r="T61" s="125"/>
      <c r="U61" s="109"/>
      <c r="V61" s="110"/>
      <c r="W61" s="110"/>
      <c r="X61" s="110"/>
      <c r="Y61" s="111"/>
    </row>
    <row r="62" spans="2:25" x14ac:dyDescent="0.25">
      <c r="B62" s="109"/>
      <c r="C62" s="110"/>
      <c r="D62" s="110"/>
      <c r="E62" s="111"/>
      <c r="F62" s="112" t="str">
        <f>'Kisi-kisi Data PG'!O11</f>
        <v>D</v>
      </c>
      <c r="G62" s="113"/>
      <c r="H62" s="109"/>
      <c r="I62" s="110"/>
      <c r="J62" s="110"/>
      <c r="K62" s="110"/>
      <c r="L62" s="111"/>
      <c r="O62" s="109"/>
      <c r="P62" s="110"/>
      <c r="Q62" s="110"/>
      <c r="R62" s="111"/>
      <c r="S62" s="112" t="str">
        <f>'Kisi-kisi Data PG'!O31</f>
        <v>B</v>
      </c>
      <c r="T62" s="113"/>
      <c r="U62" s="109"/>
      <c r="V62" s="110"/>
      <c r="W62" s="110"/>
      <c r="X62" s="110"/>
      <c r="Y62" s="111"/>
    </row>
    <row r="63" spans="2:25" x14ac:dyDescent="0.25">
      <c r="B63" s="109"/>
      <c r="C63" s="110"/>
      <c r="D63" s="110"/>
      <c r="E63" s="111"/>
      <c r="F63" s="114"/>
      <c r="G63" s="115"/>
      <c r="H63" s="109"/>
      <c r="I63" s="110"/>
      <c r="J63" s="110"/>
      <c r="K63" s="110"/>
      <c r="L63" s="111"/>
      <c r="O63" s="109"/>
      <c r="P63" s="110"/>
      <c r="Q63" s="110"/>
      <c r="R63" s="111"/>
      <c r="S63" s="114"/>
      <c r="T63" s="115"/>
      <c r="U63" s="109"/>
      <c r="V63" s="110"/>
      <c r="W63" s="110"/>
      <c r="X63" s="110"/>
      <c r="Y63" s="111"/>
    </row>
    <row r="64" spans="2:25" x14ac:dyDescent="0.25">
      <c r="B64" s="121"/>
      <c r="C64" s="122"/>
      <c r="D64" s="122"/>
      <c r="E64" s="123"/>
      <c r="F64" s="116"/>
      <c r="G64" s="117"/>
      <c r="H64" s="15" t="s">
        <v>24</v>
      </c>
      <c r="I64" s="126" t="str">
        <f>'Kisi-kisi Data PG'!K11</f>
        <v>Do you know Carla?</v>
      </c>
      <c r="J64" s="126"/>
      <c r="K64" s="126"/>
      <c r="L64" s="127"/>
      <c r="O64" s="121"/>
      <c r="P64" s="122"/>
      <c r="Q64" s="122"/>
      <c r="R64" s="123"/>
      <c r="S64" s="116"/>
      <c r="T64" s="117"/>
      <c r="U64" s="15" t="s">
        <v>24</v>
      </c>
      <c r="V64" s="126" t="str">
        <f>'Kisi-kisi Data PG'!K31</f>
        <v>I think that is good idea</v>
      </c>
      <c r="W64" s="126"/>
      <c r="X64" s="126"/>
      <c r="Y64" s="127"/>
    </row>
    <row r="65" spans="2:25" x14ac:dyDescent="0.25">
      <c r="B65" s="118" t="s">
        <v>35</v>
      </c>
      <c r="C65" s="119"/>
      <c r="D65" s="119"/>
      <c r="E65" s="120"/>
      <c r="F65" s="132" t="s">
        <v>33</v>
      </c>
      <c r="G65" s="133"/>
      <c r="H65" s="15" t="s">
        <v>25</v>
      </c>
      <c r="I65" s="126" t="str">
        <f>'Kisi-kisi Data PG'!L11</f>
        <v>How Carla is look like?</v>
      </c>
      <c r="J65" s="126"/>
      <c r="K65" s="126"/>
      <c r="L65" s="127"/>
      <c r="O65" s="118" t="s">
        <v>35</v>
      </c>
      <c r="P65" s="119"/>
      <c r="Q65" s="119"/>
      <c r="R65" s="120"/>
      <c r="S65" s="132" t="s">
        <v>33</v>
      </c>
      <c r="T65" s="133"/>
      <c r="U65" s="15" t="s">
        <v>25</v>
      </c>
      <c r="V65" s="126" t="str">
        <f>'Kisi-kisi Data PG'!L31</f>
        <v>I don't think that is good idea</v>
      </c>
      <c r="W65" s="126"/>
      <c r="X65" s="126"/>
      <c r="Y65" s="127"/>
    </row>
    <row r="66" spans="2:25" x14ac:dyDescent="0.25">
      <c r="B66" s="106" t="str">
        <f>'Kisi-kisi Data PG'!G11</f>
        <v>Mengidentifikasi penggunaan kalimat yang tepat dalam menanyakan opini secara informal</v>
      </c>
      <c r="C66" s="107"/>
      <c r="D66" s="107"/>
      <c r="E66" s="108"/>
      <c r="F66" s="134"/>
      <c r="G66" s="135"/>
      <c r="H66" s="15" t="s">
        <v>26</v>
      </c>
      <c r="I66" s="126" t="str">
        <f>'Kisi-kisi Data PG'!M11</f>
        <v>How about asking to Carla?</v>
      </c>
      <c r="J66" s="126"/>
      <c r="K66" s="126"/>
      <c r="L66" s="127"/>
      <c r="O66" s="106" t="str">
        <f>'Kisi-kisi Data PG'!F31</f>
        <v>Memahami penggunaan expression : Agreement dan Disagreement</v>
      </c>
      <c r="P66" s="107"/>
      <c r="Q66" s="107"/>
      <c r="R66" s="108"/>
      <c r="S66" s="134"/>
      <c r="T66" s="135"/>
      <c r="U66" s="15" t="s">
        <v>26</v>
      </c>
      <c r="V66" s="126" t="str">
        <f>'Kisi-kisi Data PG'!M31</f>
        <v>Sounds good</v>
      </c>
      <c r="W66" s="126"/>
      <c r="X66" s="126"/>
      <c r="Y66" s="127"/>
    </row>
    <row r="67" spans="2:25" x14ac:dyDescent="0.25">
      <c r="B67" s="109"/>
      <c r="C67" s="110"/>
      <c r="D67" s="110"/>
      <c r="E67" s="111"/>
      <c r="F67" s="112">
        <f>'Kisi-kisi Data PG'!I11</f>
        <v>0</v>
      </c>
      <c r="G67" s="113"/>
      <c r="H67" s="15" t="s">
        <v>27</v>
      </c>
      <c r="I67" s="126" t="str">
        <f>'Kisi-kisi Data PG'!N11</f>
        <v>You ae Carla's best friend, what do you think about her?</v>
      </c>
      <c r="J67" s="126"/>
      <c r="K67" s="126"/>
      <c r="L67" s="127"/>
      <c r="O67" s="109"/>
      <c r="P67" s="110"/>
      <c r="Q67" s="110"/>
      <c r="R67" s="111"/>
      <c r="S67" s="112">
        <f>'Kisi-kisi Data PG'!V31</f>
        <v>0</v>
      </c>
      <c r="T67" s="113"/>
      <c r="U67" s="15" t="s">
        <v>27</v>
      </c>
      <c r="V67" s="126" t="str">
        <f>'Kisi-kisi Data PG'!N31</f>
        <v>Let's go</v>
      </c>
      <c r="W67" s="126"/>
      <c r="X67" s="126"/>
      <c r="Y67" s="127"/>
    </row>
    <row r="68" spans="2:25" x14ac:dyDescent="0.25">
      <c r="B68" s="109"/>
      <c r="C68" s="110"/>
      <c r="D68" s="110"/>
      <c r="E68" s="111"/>
      <c r="F68" s="114"/>
      <c r="G68" s="115"/>
      <c r="H68" s="16"/>
      <c r="I68" s="14"/>
      <c r="J68" s="14"/>
      <c r="K68" s="14"/>
      <c r="L68" s="17"/>
      <c r="O68" s="109"/>
      <c r="P68" s="110"/>
      <c r="Q68" s="110"/>
      <c r="R68" s="111"/>
      <c r="S68" s="114"/>
      <c r="T68" s="115"/>
      <c r="U68" s="16"/>
      <c r="V68" s="14"/>
      <c r="W68" s="14"/>
      <c r="X68" s="14"/>
      <c r="Y68" s="17"/>
    </row>
    <row r="69" spans="2:25" x14ac:dyDescent="0.25">
      <c r="B69" s="121"/>
      <c r="C69" s="122"/>
      <c r="D69" s="122"/>
      <c r="E69" s="123"/>
      <c r="F69" s="116"/>
      <c r="G69" s="117"/>
      <c r="H69" s="18"/>
      <c r="I69" s="19"/>
      <c r="J69" s="19"/>
      <c r="K69" s="19"/>
      <c r="L69" s="20"/>
      <c r="O69" s="121"/>
      <c r="P69" s="122"/>
      <c r="Q69" s="122"/>
      <c r="R69" s="123"/>
      <c r="S69" s="116"/>
      <c r="T69" s="117"/>
      <c r="U69" s="18"/>
      <c r="V69" s="19"/>
      <c r="W69" s="19"/>
      <c r="X69" s="19"/>
      <c r="Y69" s="20"/>
    </row>
    <row r="72" spans="2:25" x14ac:dyDescent="0.25">
      <c r="B72" s="130" t="s">
        <v>30</v>
      </c>
      <c r="C72" s="130"/>
      <c r="D72" s="130"/>
      <c r="E72" s="130"/>
      <c r="F72" s="131" t="s">
        <v>31</v>
      </c>
      <c r="G72" s="131"/>
      <c r="H72" s="131"/>
      <c r="I72" s="131"/>
      <c r="J72" s="131"/>
      <c r="K72" s="131"/>
      <c r="L72" s="131"/>
      <c r="O72" s="130" t="s">
        <v>30</v>
      </c>
      <c r="P72" s="130"/>
      <c r="Q72" s="130"/>
      <c r="R72" s="130"/>
      <c r="S72" s="131" t="s">
        <v>31</v>
      </c>
      <c r="T72" s="131"/>
      <c r="U72" s="131"/>
      <c r="V72" s="131"/>
      <c r="W72" s="131"/>
      <c r="X72" s="131"/>
      <c r="Y72" s="131"/>
    </row>
    <row r="73" spans="2:25" x14ac:dyDescent="0.25">
      <c r="B73" s="137" t="str">
        <f>'Kisi-kisi Data PG'!D12</f>
        <v>Menganalisis fungsi sosial, struktur teks, dan unsur kebahasaan teks interaksi transaksional lisan dan tulis yang melibatkan tindakan      memberi dan meminta informasi terkait pendapat dan pikiran, sesuai dengan konteks penggunaannya.  (Perhatikan unsur kebahasaan I think, I suppose, in my opinion)</v>
      </c>
      <c r="C73" s="107"/>
      <c r="D73" s="107"/>
      <c r="E73" s="108"/>
      <c r="F73" s="136" t="s">
        <v>16</v>
      </c>
      <c r="G73" s="136"/>
      <c r="H73" s="136"/>
      <c r="I73" s="136"/>
      <c r="J73" s="136"/>
      <c r="K73" s="136"/>
      <c r="L73" s="136"/>
      <c r="O73" s="137" t="str">
        <f>'Kisi-kisi Data PG'!D32</f>
        <v>Menganalisis fungsi sosial, struktur teks, dan unsur kebahasaan teks interaksi transaksional lisan dan tulis yang melibatkan tindakan      memberi dan meminta informasi terkait pendapat dan pikiran, sesuai dengan konteks penggunaannya.  (Perhatikan unsur kebahasaan I think, I suppose, in my opinion)</v>
      </c>
      <c r="P73" s="107"/>
      <c r="Q73" s="107"/>
      <c r="R73" s="108"/>
      <c r="S73" s="136" t="s">
        <v>16</v>
      </c>
      <c r="T73" s="136"/>
      <c r="U73" s="136"/>
      <c r="V73" s="136"/>
      <c r="W73" s="136"/>
      <c r="X73" s="136"/>
      <c r="Y73" s="136"/>
    </row>
    <row r="74" spans="2:25" x14ac:dyDescent="0.25">
      <c r="B74" s="109"/>
      <c r="C74" s="110"/>
      <c r="D74" s="110"/>
      <c r="E74" s="111"/>
      <c r="F74" s="136"/>
      <c r="G74" s="136"/>
      <c r="H74" s="136"/>
      <c r="I74" s="136"/>
      <c r="J74" s="136"/>
      <c r="K74" s="136"/>
      <c r="L74" s="136"/>
      <c r="O74" s="109"/>
      <c r="P74" s="110"/>
      <c r="Q74" s="110"/>
      <c r="R74" s="111"/>
      <c r="S74" s="136"/>
      <c r="T74" s="136"/>
      <c r="U74" s="136"/>
      <c r="V74" s="136"/>
      <c r="W74" s="136"/>
      <c r="X74" s="136"/>
      <c r="Y74" s="136"/>
    </row>
    <row r="75" spans="2:25" x14ac:dyDescent="0.25">
      <c r="B75" s="109"/>
      <c r="C75" s="110"/>
      <c r="D75" s="110"/>
      <c r="E75" s="111"/>
      <c r="F75" s="124" t="s">
        <v>32</v>
      </c>
      <c r="G75" s="125"/>
      <c r="H75" s="106" t="str">
        <f>'Kisi-kisi Data PG'!J12</f>
        <v xml:space="preserve">4. A : “……….”
B : “It is really amazing! I can see many animals there”
</v>
      </c>
      <c r="I75" s="107"/>
      <c r="J75" s="107"/>
      <c r="K75" s="107"/>
      <c r="L75" s="108"/>
      <c r="O75" s="109"/>
      <c r="P75" s="110"/>
      <c r="Q75" s="110"/>
      <c r="R75" s="111"/>
      <c r="S75" s="124" t="s">
        <v>32</v>
      </c>
      <c r="T75" s="125"/>
      <c r="U75" s="106" t="str">
        <f>'Kisi-kisi Data PG'!J32</f>
        <v xml:space="preserve">24. A :”Bandung known as Paris van Sumatra”
B :” ……. Because Bandung is Paris van Java”
</v>
      </c>
      <c r="V75" s="107"/>
      <c r="W75" s="107"/>
      <c r="X75" s="107"/>
      <c r="Y75" s="108"/>
    </row>
    <row r="76" spans="2:25" x14ac:dyDescent="0.25">
      <c r="B76" s="109"/>
      <c r="C76" s="110"/>
      <c r="D76" s="110"/>
      <c r="E76" s="111"/>
      <c r="F76" s="124"/>
      <c r="G76" s="125"/>
      <c r="H76" s="109"/>
      <c r="I76" s="110"/>
      <c r="J76" s="110"/>
      <c r="K76" s="110"/>
      <c r="L76" s="111"/>
      <c r="O76" s="109"/>
      <c r="P76" s="110"/>
      <c r="Q76" s="110"/>
      <c r="R76" s="111"/>
      <c r="S76" s="124"/>
      <c r="T76" s="125"/>
      <c r="U76" s="109"/>
      <c r="V76" s="110"/>
      <c r="W76" s="110"/>
      <c r="X76" s="110"/>
      <c r="Y76" s="111"/>
    </row>
    <row r="77" spans="2:25" x14ac:dyDescent="0.25">
      <c r="B77" s="121"/>
      <c r="C77" s="122"/>
      <c r="D77" s="122"/>
      <c r="E77" s="123"/>
      <c r="F77" s="112">
        <f>'Kisi-kisi Data PG'!H12</f>
        <v>4</v>
      </c>
      <c r="G77" s="113"/>
      <c r="H77" s="109"/>
      <c r="I77" s="110"/>
      <c r="J77" s="110"/>
      <c r="K77" s="110"/>
      <c r="L77" s="111"/>
      <c r="O77" s="121"/>
      <c r="P77" s="122"/>
      <c r="Q77" s="122"/>
      <c r="R77" s="123"/>
      <c r="S77" s="112">
        <f>'Kisi-kisi Data PG'!H32</f>
        <v>24</v>
      </c>
      <c r="T77" s="113"/>
      <c r="U77" s="109"/>
      <c r="V77" s="110"/>
      <c r="W77" s="110"/>
      <c r="X77" s="110"/>
      <c r="Y77" s="111"/>
    </row>
    <row r="78" spans="2:25" x14ac:dyDescent="0.25">
      <c r="B78" s="118" t="s">
        <v>34</v>
      </c>
      <c r="C78" s="119"/>
      <c r="D78" s="119"/>
      <c r="E78" s="120"/>
      <c r="F78" s="114"/>
      <c r="G78" s="115"/>
      <c r="H78" s="109"/>
      <c r="I78" s="110"/>
      <c r="J78" s="110"/>
      <c r="K78" s="110"/>
      <c r="L78" s="111"/>
      <c r="O78" s="118" t="s">
        <v>34</v>
      </c>
      <c r="P78" s="119"/>
      <c r="Q78" s="119"/>
      <c r="R78" s="120"/>
      <c r="S78" s="114"/>
      <c r="T78" s="115"/>
      <c r="U78" s="109"/>
      <c r="V78" s="110"/>
      <c r="W78" s="110"/>
      <c r="X78" s="110"/>
      <c r="Y78" s="111"/>
    </row>
    <row r="79" spans="2:25" x14ac:dyDescent="0.25">
      <c r="B79" s="106" t="str">
        <f>'Kisi-kisi Data PG'!E12</f>
        <v>Asking for opinion</v>
      </c>
      <c r="C79" s="107"/>
      <c r="D79" s="107"/>
      <c r="E79" s="108"/>
      <c r="F79" s="114"/>
      <c r="G79" s="115"/>
      <c r="H79" s="109"/>
      <c r="I79" s="110"/>
      <c r="J79" s="110"/>
      <c r="K79" s="110"/>
      <c r="L79" s="111"/>
      <c r="O79" s="137" t="str">
        <f>'Kisi-kisi Data PG'!E32</f>
        <v>Disagreement</v>
      </c>
      <c r="P79" s="107"/>
      <c r="Q79" s="107"/>
      <c r="R79" s="108"/>
      <c r="S79" s="114"/>
      <c r="T79" s="115"/>
      <c r="U79" s="109"/>
      <c r="V79" s="110"/>
      <c r="W79" s="110"/>
      <c r="X79" s="110"/>
      <c r="Y79" s="111"/>
    </row>
    <row r="80" spans="2:25" x14ac:dyDescent="0.25">
      <c r="B80" s="109"/>
      <c r="C80" s="110"/>
      <c r="D80" s="110"/>
      <c r="E80" s="111"/>
      <c r="F80" s="116"/>
      <c r="G80" s="117"/>
      <c r="H80" s="109"/>
      <c r="I80" s="110"/>
      <c r="J80" s="110"/>
      <c r="K80" s="110"/>
      <c r="L80" s="111"/>
      <c r="O80" s="109"/>
      <c r="P80" s="110"/>
      <c r="Q80" s="110"/>
      <c r="R80" s="111"/>
      <c r="S80" s="116"/>
      <c r="T80" s="117"/>
      <c r="U80" s="109"/>
      <c r="V80" s="110"/>
      <c r="W80" s="110"/>
      <c r="X80" s="110"/>
      <c r="Y80" s="111"/>
    </row>
    <row r="81" spans="2:25" x14ac:dyDescent="0.25">
      <c r="B81" s="109"/>
      <c r="C81" s="110"/>
      <c r="D81" s="110"/>
      <c r="E81" s="111"/>
      <c r="F81" s="124" t="s">
        <v>8</v>
      </c>
      <c r="G81" s="125"/>
      <c r="H81" s="109"/>
      <c r="I81" s="110"/>
      <c r="J81" s="110"/>
      <c r="K81" s="110"/>
      <c r="L81" s="111"/>
      <c r="O81" s="109"/>
      <c r="P81" s="110"/>
      <c r="Q81" s="110"/>
      <c r="R81" s="111"/>
      <c r="S81" s="124" t="s">
        <v>8</v>
      </c>
      <c r="T81" s="125"/>
      <c r="U81" s="109"/>
      <c r="V81" s="110"/>
      <c r="W81" s="110"/>
      <c r="X81" s="110"/>
      <c r="Y81" s="111"/>
    </row>
    <row r="82" spans="2:25" x14ac:dyDescent="0.25">
      <c r="B82" s="109"/>
      <c r="C82" s="110"/>
      <c r="D82" s="110"/>
      <c r="E82" s="111"/>
      <c r="F82" s="124"/>
      <c r="G82" s="125"/>
      <c r="H82" s="109"/>
      <c r="I82" s="110"/>
      <c r="J82" s="110"/>
      <c r="K82" s="110"/>
      <c r="L82" s="111"/>
      <c r="O82" s="109"/>
      <c r="P82" s="110"/>
      <c r="Q82" s="110"/>
      <c r="R82" s="111"/>
      <c r="S82" s="124"/>
      <c r="T82" s="125"/>
      <c r="U82" s="109"/>
      <c r="V82" s="110"/>
      <c r="W82" s="110"/>
      <c r="X82" s="110"/>
      <c r="Y82" s="111"/>
    </row>
    <row r="83" spans="2:25" x14ac:dyDescent="0.25">
      <c r="B83" s="109"/>
      <c r="C83" s="110"/>
      <c r="D83" s="110"/>
      <c r="E83" s="111"/>
      <c r="F83" s="112" t="str">
        <f>'Kisi-kisi Data PG'!O12</f>
        <v>B</v>
      </c>
      <c r="G83" s="113"/>
      <c r="H83" s="109"/>
      <c r="I83" s="110"/>
      <c r="J83" s="110"/>
      <c r="K83" s="110"/>
      <c r="L83" s="111"/>
      <c r="O83" s="109"/>
      <c r="P83" s="110"/>
      <c r="Q83" s="110"/>
      <c r="R83" s="111"/>
      <c r="S83" s="112" t="str">
        <f>'Kisi-kisi Data PG'!O32</f>
        <v>B</v>
      </c>
      <c r="T83" s="113"/>
      <c r="U83" s="109"/>
      <c r="V83" s="110"/>
      <c r="W83" s="110"/>
      <c r="X83" s="110"/>
      <c r="Y83" s="111"/>
    </row>
    <row r="84" spans="2:25" x14ac:dyDescent="0.25">
      <c r="B84" s="109"/>
      <c r="C84" s="110"/>
      <c r="D84" s="110"/>
      <c r="E84" s="111"/>
      <c r="F84" s="114"/>
      <c r="G84" s="115"/>
      <c r="H84" s="109"/>
      <c r="I84" s="110"/>
      <c r="J84" s="110"/>
      <c r="K84" s="110"/>
      <c r="L84" s="111"/>
      <c r="O84" s="109"/>
      <c r="P84" s="110"/>
      <c r="Q84" s="110"/>
      <c r="R84" s="111"/>
      <c r="S84" s="114"/>
      <c r="T84" s="115"/>
      <c r="U84" s="109"/>
      <c r="V84" s="110"/>
      <c r="W84" s="110"/>
      <c r="X84" s="110"/>
      <c r="Y84" s="111"/>
    </row>
    <row r="85" spans="2:25" x14ac:dyDescent="0.25">
      <c r="B85" s="121"/>
      <c r="C85" s="122"/>
      <c r="D85" s="122"/>
      <c r="E85" s="123"/>
      <c r="F85" s="116"/>
      <c r="G85" s="117"/>
      <c r="H85" s="15" t="s">
        <v>24</v>
      </c>
      <c r="I85" s="126" t="str">
        <f>'Kisi-kisi Data PG'!K12</f>
        <v>How was your school?</v>
      </c>
      <c r="J85" s="126"/>
      <c r="K85" s="126"/>
      <c r="L85" s="127"/>
      <c r="O85" s="121"/>
      <c r="P85" s="122"/>
      <c r="Q85" s="122"/>
      <c r="R85" s="123"/>
      <c r="S85" s="116"/>
      <c r="T85" s="117"/>
      <c r="U85" s="15" t="s">
        <v>24</v>
      </c>
      <c r="V85" s="126" t="str">
        <f>'Kisi-kisi Data PG'!K32</f>
        <v>I have no doubt</v>
      </c>
      <c r="W85" s="126"/>
      <c r="X85" s="126"/>
      <c r="Y85" s="127"/>
    </row>
    <row r="86" spans="2:25" x14ac:dyDescent="0.25">
      <c r="B86" s="118" t="s">
        <v>35</v>
      </c>
      <c r="C86" s="119"/>
      <c r="D86" s="119"/>
      <c r="E86" s="120"/>
      <c r="F86" s="132" t="s">
        <v>33</v>
      </c>
      <c r="G86" s="133"/>
      <c r="H86" s="15" t="s">
        <v>25</v>
      </c>
      <c r="I86" s="126" t="str">
        <f>'Kisi-kisi Data PG'!L12</f>
        <v>How was your trip?</v>
      </c>
      <c r="J86" s="126"/>
      <c r="K86" s="126"/>
      <c r="L86" s="127"/>
      <c r="O86" s="118" t="s">
        <v>35</v>
      </c>
      <c r="P86" s="119"/>
      <c r="Q86" s="119"/>
      <c r="R86" s="120"/>
      <c r="S86" s="132" t="s">
        <v>33</v>
      </c>
      <c r="T86" s="133"/>
      <c r="U86" s="15" t="s">
        <v>25</v>
      </c>
      <c r="V86" s="126" t="str">
        <f>'Kisi-kisi Data PG'!L32</f>
        <v>I don't think so</v>
      </c>
      <c r="W86" s="126"/>
      <c r="X86" s="126"/>
      <c r="Y86" s="127"/>
    </row>
    <row r="87" spans="2:25" x14ac:dyDescent="0.25">
      <c r="B87" s="106" t="str">
        <f>'Kisi-kisi Data PG'!G12</f>
        <v>Mengidentifikasi penggunaan kalimat yang tepat dalam menanyakan opini secara informal</v>
      </c>
      <c r="C87" s="107"/>
      <c r="D87" s="107"/>
      <c r="E87" s="108"/>
      <c r="F87" s="134"/>
      <c r="G87" s="135"/>
      <c r="H87" s="15" t="s">
        <v>26</v>
      </c>
      <c r="I87" s="126" t="str">
        <f>'Kisi-kisi Data PG'!M12</f>
        <v>How was your day?</v>
      </c>
      <c r="J87" s="126"/>
      <c r="K87" s="126"/>
      <c r="L87" s="127"/>
      <c r="O87" s="106" t="str">
        <f>'Kisi-kisi Data PG'!G32</f>
        <v>Mengidentifikasi perbedaan agreement dan disagreement</v>
      </c>
      <c r="P87" s="107"/>
      <c r="Q87" s="107"/>
      <c r="R87" s="108"/>
      <c r="S87" s="134"/>
      <c r="T87" s="135"/>
      <c r="U87" s="15" t="s">
        <v>26</v>
      </c>
      <c r="V87" s="126" t="str">
        <f>'Kisi-kisi Data PG'!M32</f>
        <v>I think that is right</v>
      </c>
      <c r="W87" s="126"/>
      <c r="X87" s="126"/>
      <c r="Y87" s="127"/>
    </row>
    <row r="88" spans="2:25" x14ac:dyDescent="0.25">
      <c r="B88" s="109"/>
      <c r="C88" s="110"/>
      <c r="D88" s="110"/>
      <c r="E88" s="111"/>
      <c r="F88" s="112">
        <f>'Kisi-kisi Data PG'!I12</f>
        <v>0</v>
      </c>
      <c r="G88" s="113"/>
      <c r="H88" s="15" t="s">
        <v>27</v>
      </c>
      <c r="I88" s="126" t="str">
        <f>'Kisi-kisi Data PG'!N12</f>
        <v>How was your homework?</v>
      </c>
      <c r="J88" s="126"/>
      <c r="K88" s="126"/>
      <c r="L88" s="127"/>
      <c r="O88" s="109"/>
      <c r="P88" s="110"/>
      <c r="Q88" s="110"/>
      <c r="R88" s="111"/>
      <c r="S88" s="112">
        <f>'Kisi-kisi Data PG'!V32</f>
        <v>0</v>
      </c>
      <c r="T88" s="113"/>
      <c r="U88" s="15" t="s">
        <v>27</v>
      </c>
      <c r="V88" s="126" t="str">
        <f>'Kisi-kisi Data PG'!N32</f>
        <v>Exactly</v>
      </c>
      <c r="W88" s="126"/>
      <c r="X88" s="126"/>
      <c r="Y88" s="127"/>
    </row>
    <row r="89" spans="2:25" x14ac:dyDescent="0.25">
      <c r="B89" s="109"/>
      <c r="C89" s="110"/>
      <c r="D89" s="110"/>
      <c r="E89" s="111"/>
      <c r="F89" s="114"/>
      <c r="G89" s="115"/>
      <c r="H89" s="16"/>
      <c r="I89" s="14"/>
      <c r="J89" s="14"/>
      <c r="K89" s="14"/>
      <c r="L89" s="17"/>
      <c r="O89" s="109"/>
      <c r="P89" s="110"/>
      <c r="Q89" s="110"/>
      <c r="R89" s="111"/>
      <c r="S89" s="114"/>
      <c r="T89" s="115"/>
      <c r="U89" s="16"/>
      <c r="V89" s="14"/>
      <c r="W89" s="14"/>
      <c r="X89" s="14"/>
      <c r="Y89" s="17"/>
    </row>
    <row r="90" spans="2:25" x14ac:dyDescent="0.25">
      <c r="B90" s="121"/>
      <c r="C90" s="122"/>
      <c r="D90" s="122"/>
      <c r="E90" s="123"/>
      <c r="F90" s="116"/>
      <c r="G90" s="117"/>
      <c r="H90" s="18"/>
      <c r="I90" s="19"/>
      <c r="J90" s="19"/>
      <c r="K90" s="19"/>
      <c r="L90" s="20"/>
      <c r="O90" s="121"/>
      <c r="P90" s="122"/>
      <c r="Q90" s="122"/>
      <c r="R90" s="123"/>
      <c r="S90" s="116"/>
      <c r="T90" s="117"/>
      <c r="U90" s="18"/>
      <c r="V90" s="19"/>
      <c r="W90" s="19"/>
      <c r="X90" s="19"/>
      <c r="Y90" s="20"/>
    </row>
    <row r="93" spans="2:25" x14ac:dyDescent="0.25">
      <c r="B93" s="130" t="s">
        <v>30</v>
      </c>
      <c r="C93" s="130"/>
      <c r="D93" s="130"/>
      <c r="E93" s="130"/>
      <c r="F93" s="131" t="s">
        <v>31</v>
      </c>
      <c r="G93" s="131"/>
      <c r="H93" s="131"/>
      <c r="I93" s="131"/>
      <c r="J93" s="131"/>
      <c r="K93" s="131"/>
      <c r="L93" s="131"/>
      <c r="O93" s="130" t="s">
        <v>30</v>
      </c>
      <c r="P93" s="130"/>
      <c r="Q93" s="130"/>
      <c r="R93" s="130"/>
      <c r="S93" s="131" t="s">
        <v>31</v>
      </c>
      <c r="T93" s="131"/>
      <c r="U93" s="131"/>
      <c r="V93" s="131"/>
      <c r="W93" s="131"/>
      <c r="X93" s="131"/>
      <c r="Y93" s="131"/>
    </row>
    <row r="94" spans="2:25" x14ac:dyDescent="0.25">
      <c r="B94" s="106" t="str">
        <f>'Kisi-kisi Data PG'!D13</f>
        <v>Menganalisis fungsi sosial, struktur teks, dan unsur kebahasaan teks interaksi transaksional lisan dan tulis yang melibatkan tindakan      memberi dan meminta informasi terkait pendapat dan pikiran, sesuai dengan konteks penggunaannya.  (Perhatikan unsur kebahasaan I think, I suppose, in my opinion)</v>
      </c>
      <c r="C94" s="107"/>
      <c r="D94" s="107"/>
      <c r="E94" s="108"/>
      <c r="F94" s="136" t="s">
        <v>16</v>
      </c>
      <c r="G94" s="136"/>
      <c r="H94" s="136"/>
      <c r="I94" s="136"/>
      <c r="J94" s="136"/>
      <c r="K94" s="136"/>
      <c r="L94" s="136"/>
      <c r="O94" s="137" t="str">
        <f>'Kisi-kisi Data PG'!D33</f>
        <v>Menganalisis fungsi sosial, struktur teks, dan unsur kebahasaan teks interaksi transaksional lisan dan tulis yang melibatkan tindakan      memberi dan meminta informasi terkait pendapat dan pikiran, sesuai dengan konteks penggunaannya.  (Perhatikan unsur kebahasaan I think, I suppose, in my opinion)</v>
      </c>
      <c r="P94" s="107"/>
      <c r="Q94" s="107"/>
      <c r="R94" s="108"/>
      <c r="S94" s="136" t="s">
        <v>16</v>
      </c>
      <c r="T94" s="136"/>
      <c r="U94" s="136"/>
      <c r="V94" s="136"/>
      <c r="W94" s="136"/>
      <c r="X94" s="136"/>
      <c r="Y94" s="136"/>
    </row>
    <row r="95" spans="2:25" x14ac:dyDescent="0.25">
      <c r="B95" s="109"/>
      <c r="C95" s="110"/>
      <c r="D95" s="110"/>
      <c r="E95" s="111"/>
      <c r="F95" s="136"/>
      <c r="G95" s="136"/>
      <c r="H95" s="136"/>
      <c r="I95" s="136"/>
      <c r="J95" s="136"/>
      <c r="K95" s="136"/>
      <c r="L95" s="136"/>
      <c r="O95" s="109"/>
      <c r="P95" s="110"/>
      <c r="Q95" s="110"/>
      <c r="R95" s="111"/>
      <c r="S95" s="136"/>
      <c r="T95" s="136"/>
      <c r="U95" s="136"/>
      <c r="V95" s="136"/>
      <c r="W95" s="136"/>
      <c r="X95" s="136"/>
      <c r="Y95" s="136"/>
    </row>
    <row r="96" spans="2:25" x14ac:dyDescent="0.25">
      <c r="B96" s="109"/>
      <c r="C96" s="110"/>
      <c r="D96" s="110"/>
      <c r="E96" s="111"/>
      <c r="F96" s="124" t="s">
        <v>32</v>
      </c>
      <c r="G96" s="125"/>
      <c r="H96" s="106" t="str">
        <f>'Kisi-kisi Data PG'!J13</f>
        <v xml:space="preserve">5. A : “I heard Rina runaway from school, …..”
B : “I think really shocked heard the information about her”
</v>
      </c>
      <c r="I96" s="107"/>
      <c r="J96" s="107"/>
      <c r="K96" s="107"/>
      <c r="L96" s="108"/>
      <c r="O96" s="109"/>
      <c r="P96" s="110"/>
      <c r="Q96" s="110"/>
      <c r="R96" s="111"/>
      <c r="S96" s="124" t="s">
        <v>32</v>
      </c>
      <c r="T96" s="125"/>
      <c r="U96" s="106" t="str">
        <f>'Kisi-kisi Data PG'!J33</f>
        <v xml:space="preserve">25. A :”Jokowi is our fifth president”
B :” ……… because Jokowi is seventh”
</v>
      </c>
      <c r="V96" s="107"/>
      <c r="W96" s="107"/>
      <c r="X96" s="107"/>
      <c r="Y96" s="108"/>
    </row>
    <row r="97" spans="2:25" x14ac:dyDescent="0.25">
      <c r="B97" s="109"/>
      <c r="C97" s="110"/>
      <c r="D97" s="110"/>
      <c r="E97" s="111"/>
      <c r="F97" s="124"/>
      <c r="G97" s="125"/>
      <c r="H97" s="109"/>
      <c r="I97" s="110"/>
      <c r="J97" s="110"/>
      <c r="K97" s="110"/>
      <c r="L97" s="111"/>
      <c r="O97" s="109"/>
      <c r="P97" s="110"/>
      <c r="Q97" s="110"/>
      <c r="R97" s="111"/>
      <c r="S97" s="124"/>
      <c r="T97" s="125"/>
      <c r="U97" s="109"/>
      <c r="V97" s="110"/>
      <c r="W97" s="110"/>
      <c r="X97" s="110"/>
      <c r="Y97" s="111"/>
    </row>
    <row r="98" spans="2:25" x14ac:dyDescent="0.25">
      <c r="B98" s="121"/>
      <c r="C98" s="122"/>
      <c r="D98" s="122"/>
      <c r="E98" s="123"/>
      <c r="F98" s="112">
        <f>'Kisi-kisi Data PG'!H13</f>
        <v>5</v>
      </c>
      <c r="G98" s="113"/>
      <c r="H98" s="109"/>
      <c r="I98" s="110"/>
      <c r="J98" s="110"/>
      <c r="K98" s="110"/>
      <c r="L98" s="111"/>
      <c r="O98" s="121"/>
      <c r="P98" s="122"/>
      <c r="Q98" s="122"/>
      <c r="R98" s="123"/>
      <c r="S98" s="112">
        <f>'Kisi-kisi Data PG'!H33</f>
        <v>25</v>
      </c>
      <c r="T98" s="113"/>
      <c r="U98" s="109"/>
      <c r="V98" s="110"/>
      <c r="W98" s="110"/>
      <c r="X98" s="110"/>
      <c r="Y98" s="111"/>
    </row>
    <row r="99" spans="2:25" x14ac:dyDescent="0.25">
      <c r="B99" s="118" t="s">
        <v>34</v>
      </c>
      <c r="C99" s="119"/>
      <c r="D99" s="119"/>
      <c r="E99" s="120"/>
      <c r="F99" s="114"/>
      <c r="G99" s="115"/>
      <c r="H99" s="109"/>
      <c r="I99" s="110"/>
      <c r="J99" s="110"/>
      <c r="K99" s="110"/>
      <c r="L99" s="111"/>
      <c r="O99" s="118" t="s">
        <v>34</v>
      </c>
      <c r="P99" s="119"/>
      <c r="Q99" s="119"/>
      <c r="R99" s="120"/>
      <c r="S99" s="114"/>
      <c r="T99" s="115"/>
      <c r="U99" s="109"/>
      <c r="V99" s="110"/>
      <c r="W99" s="110"/>
      <c r="X99" s="110"/>
      <c r="Y99" s="111"/>
    </row>
    <row r="100" spans="2:25" x14ac:dyDescent="0.25">
      <c r="B100" s="106" t="str">
        <f>'Kisi-kisi Data PG'!E13</f>
        <v>Asking for opinion</v>
      </c>
      <c r="C100" s="107"/>
      <c r="D100" s="107"/>
      <c r="E100" s="108"/>
      <c r="F100" s="114"/>
      <c r="G100" s="115"/>
      <c r="H100" s="109"/>
      <c r="I100" s="110"/>
      <c r="J100" s="110"/>
      <c r="K100" s="110"/>
      <c r="L100" s="111"/>
      <c r="O100" s="137" t="str">
        <f>'Kisi-kisi Data PG'!E32</f>
        <v>Disagreement</v>
      </c>
      <c r="P100" s="139"/>
      <c r="Q100" s="139"/>
      <c r="R100" s="140"/>
      <c r="S100" s="114"/>
      <c r="T100" s="115"/>
      <c r="U100" s="109"/>
      <c r="V100" s="110"/>
      <c r="W100" s="110"/>
      <c r="X100" s="110"/>
      <c r="Y100" s="111"/>
    </row>
    <row r="101" spans="2:25" x14ac:dyDescent="0.25">
      <c r="B101" s="109"/>
      <c r="C101" s="110"/>
      <c r="D101" s="110"/>
      <c r="E101" s="111"/>
      <c r="F101" s="116"/>
      <c r="G101" s="117"/>
      <c r="H101" s="109"/>
      <c r="I101" s="110"/>
      <c r="J101" s="110"/>
      <c r="K101" s="110"/>
      <c r="L101" s="111"/>
      <c r="O101" s="141"/>
      <c r="P101" s="142"/>
      <c r="Q101" s="142"/>
      <c r="R101" s="143"/>
      <c r="S101" s="116"/>
      <c r="T101" s="117"/>
      <c r="U101" s="109"/>
      <c r="V101" s="110"/>
      <c r="W101" s="110"/>
      <c r="X101" s="110"/>
      <c r="Y101" s="111"/>
    </row>
    <row r="102" spans="2:25" x14ac:dyDescent="0.25">
      <c r="B102" s="109"/>
      <c r="C102" s="110"/>
      <c r="D102" s="110"/>
      <c r="E102" s="111"/>
      <c r="F102" s="124" t="s">
        <v>8</v>
      </c>
      <c r="G102" s="125"/>
      <c r="H102" s="109"/>
      <c r="I102" s="110"/>
      <c r="J102" s="110"/>
      <c r="K102" s="110"/>
      <c r="L102" s="111"/>
      <c r="O102" s="141"/>
      <c r="P102" s="142"/>
      <c r="Q102" s="142"/>
      <c r="R102" s="143"/>
      <c r="S102" s="124" t="s">
        <v>8</v>
      </c>
      <c r="T102" s="125"/>
      <c r="U102" s="109"/>
      <c r="V102" s="110"/>
      <c r="W102" s="110"/>
      <c r="X102" s="110"/>
      <c r="Y102" s="111"/>
    </row>
    <row r="103" spans="2:25" x14ac:dyDescent="0.25">
      <c r="B103" s="109"/>
      <c r="C103" s="110"/>
      <c r="D103" s="110"/>
      <c r="E103" s="111"/>
      <c r="F103" s="124"/>
      <c r="G103" s="125"/>
      <c r="H103" s="109"/>
      <c r="I103" s="110"/>
      <c r="J103" s="110"/>
      <c r="K103" s="110"/>
      <c r="L103" s="111"/>
      <c r="O103" s="141"/>
      <c r="P103" s="142"/>
      <c r="Q103" s="142"/>
      <c r="R103" s="143"/>
      <c r="S103" s="124"/>
      <c r="T103" s="125"/>
      <c r="U103" s="109"/>
      <c r="V103" s="110"/>
      <c r="W103" s="110"/>
      <c r="X103" s="110"/>
      <c r="Y103" s="111"/>
    </row>
    <row r="104" spans="2:25" x14ac:dyDescent="0.25">
      <c r="B104" s="109"/>
      <c r="C104" s="110"/>
      <c r="D104" s="110"/>
      <c r="E104" s="111"/>
      <c r="F104" s="112" t="str">
        <f>'Kisi-kisi Data PG'!O13</f>
        <v>A</v>
      </c>
      <c r="G104" s="113"/>
      <c r="H104" s="109"/>
      <c r="I104" s="110"/>
      <c r="J104" s="110"/>
      <c r="K104" s="110"/>
      <c r="L104" s="111"/>
      <c r="O104" s="141"/>
      <c r="P104" s="142"/>
      <c r="Q104" s="142"/>
      <c r="R104" s="143"/>
      <c r="S104" s="112" t="str">
        <f>'Kisi-kisi Data PG'!O33</f>
        <v>B</v>
      </c>
      <c r="T104" s="113"/>
      <c r="U104" s="109"/>
      <c r="V104" s="110"/>
      <c r="W104" s="110"/>
      <c r="X104" s="110"/>
      <c r="Y104" s="111"/>
    </row>
    <row r="105" spans="2:25" x14ac:dyDescent="0.25">
      <c r="B105" s="109"/>
      <c r="C105" s="110"/>
      <c r="D105" s="110"/>
      <c r="E105" s="111"/>
      <c r="F105" s="114"/>
      <c r="G105" s="115"/>
      <c r="H105" s="109"/>
      <c r="I105" s="110"/>
      <c r="J105" s="110"/>
      <c r="K105" s="110"/>
      <c r="L105" s="111"/>
      <c r="O105" s="141"/>
      <c r="P105" s="142"/>
      <c r="Q105" s="142"/>
      <c r="R105" s="143"/>
      <c r="S105" s="114"/>
      <c r="T105" s="115"/>
      <c r="U105" s="109"/>
      <c r="V105" s="110"/>
      <c r="W105" s="110"/>
      <c r="X105" s="110"/>
      <c r="Y105" s="111"/>
    </row>
    <row r="106" spans="2:25" x14ac:dyDescent="0.25">
      <c r="B106" s="121"/>
      <c r="C106" s="122"/>
      <c r="D106" s="122"/>
      <c r="E106" s="123"/>
      <c r="F106" s="116"/>
      <c r="G106" s="117"/>
      <c r="H106" s="15" t="s">
        <v>24</v>
      </c>
      <c r="I106" s="126" t="str">
        <f>'Kisi-kisi Data PG'!K13</f>
        <v>What's your reaction to that?</v>
      </c>
      <c r="J106" s="126"/>
      <c r="K106" s="126"/>
      <c r="L106" s="127"/>
      <c r="O106" s="146"/>
      <c r="P106" s="147"/>
      <c r="Q106" s="147"/>
      <c r="R106" s="148"/>
      <c r="S106" s="116"/>
      <c r="T106" s="117"/>
      <c r="U106" s="15" t="s">
        <v>24</v>
      </c>
      <c r="V106" s="126" t="str">
        <f>'Kisi-kisi Data PG'!K33</f>
        <v>You got the point</v>
      </c>
      <c r="W106" s="126"/>
      <c r="X106" s="126"/>
      <c r="Y106" s="127"/>
    </row>
    <row r="107" spans="2:25" x14ac:dyDescent="0.25">
      <c r="B107" s="118" t="s">
        <v>35</v>
      </c>
      <c r="C107" s="119"/>
      <c r="D107" s="119"/>
      <c r="E107" s="120"/>
      <c r="F107" s="132" t="s">
        <v>33</v>
      </c>
      <c r="G107" s="133"/>
      <c r="H107" s="15" t="s">
        <v>25</v>
      </c>
      <c r="I107" s="126" t="str">
        <f>'Kisi-kisi Data PG'!L13</f>
        <v>How you ask her?</v>
      </c>
      <c r="J107" s="126"/>
      <c r="K107" s="126"/>
      <c r="L107" s="127"/>
      <c r="O107" s="118" t="s">
        <v>35</v>
      </c>
      <c r="P107" s="119"/>
      <c r="Q107" s="119"/>
      <c r="R107" s="120"/>
      <c r="S107" s="132" t="s">
        <v>33</v>
      </c>
      <c r="T107" s="133"/>
      <c r="U107" s="15" t="s">
        <v>25</v>
      </c>
      <c r="V107" s="126" t="str">
        <f>'Kisi-kisi Data PG'!L33</f>
        <v>I disagree with you</v>
      </c>
      <c r="W107" s="126"/>
      <c r="X107" s="126"/>
      <c r="Y107" s="127"/>
    </row>
    <row r="108" spans="2:25" x14ac:dyDescent="0.25">
      <c r="B108" s="106" t="str">
        <f>'Kisi-kisi Data PG'!G13</f>
        <v>Mengidentifikasi penggunaan kalimat yang tepat dalam menanyakan opini secara informal</v>
      </c>
      <c r="C108" s="107"/>
      <c r="D108" s="107"/>
      <c r="E108" s="108"/>
      <c r="F108" s="134"/>
      <c r="G108" s="135"/>
      <c r="H108" s="15" t="s">
        <v>26</v>
      </c>
      <c r="I108" s="126" t="str">
        <f>'Kisi-kisi Data PG'!M13</f>
        <v>How do you feel today?</v>
      </c>
      <c r="J108" s="126"/>
      <c r="K108" s="126"/>
      <c r="L108" s="127"/>
      <c r="O108" s="106" t="str">
        <f>'Kisi-kisi Data PG'!G33</f>
        <v>Mengidentifikasi perbedaan agreement dan disagreement</v>
      </c>
      <c r="P108" s="107"/>
      <c r="Q108" s="107"/>
      <c r="R108" s="108"/>
      <c r="S108" s="134"/>
      <c r="T108" s="135"/>
      <c r="U108" s="15" t="s">
        <v>26</v>
      </c>
      <c r="V108" s="126" t="str">
        <f>'Kisi-kisi Data PG'!M33</f>
        <v>I agree with you</v>
      </c>
      <c r="W108" s="126"/>
      <c r="X108" s="126"/>
      <c r="Y108" s="127"/>
    </row>
    <row r="109" spans="2:25" x14ac:dyDescent="0.25">
      <c r="B109" s="109"/>
      <c r="C109" s="110"/>
      <c r="D109" s="110"/>
      <c r="E109" s="111"/>
      <c r="F109" s="112">
        <f>'Kisi-kisi Data PG'!I13</f>
        <v>0</v>
      </c>
      <c r="G109" s="113"/>
      <c r="H109" s="15" t="s">
        <v>27</v>
      </c>
      <c r="I109" s="126" t="str">
        <f>'Kisi-kisi Data PG'!N13</f>
        <v>What's your last word for her?</v>
      </c>
      <c r="J109" s="126"/>
      <c r="K109" s="126"/>
      <c r="L109" s="127"/>
      <c r="O109" s="109"/>
      <c r="P109" s="110"/>
      <c r="Q109" s="110"/>
      <c r="R109" s="111"/>
      <c r="S109" s="112">
        <f>'Kisi-kisi Data PG'!V33</f>
        <v>0</v>
      </c>
      <c r="T109" s="113"/>
      <c r="U109" s="15" t="s">
        <v>27</v>
      </c>
      <c r="V109" s="126" t="str">
        <f>'Kisi-kisi Data PG'!N33</f>
        <v>I don't think I care of it</v>
      </c>
      <c r="W109" s="126"/>
      <c r="X109" s="126"/>
      <c r="Y109" s="127"/>
    </row>
    <row r="110" spans="2:25" x14ac:dyDescent="0.25">
      <c r="B110" s="109"/>
      <c r="C110" s="110"/>
      <c r="D110" s="110"/>
      <c r="E110" s="111"/>
      <c r="F110" s="114"/>
      <c r="G110" s="115"/>
      <c r="H110" s="16"/>
      <c r="I110" s="14"/>
      <c r="J110" s="14"/>
      <c r="K110" s="14"/>
      <c r="L110" s="17"/>
      <c r="O110" s="109"/>
      <c r="P110" s="110"/>
      <c r="Q110" s="110"/>
      <c r="R110" s="111"/>
      <c r="S110" s="114"/>
      <c r="T110" s="115"/>
      <c r="U110" s="16"/>
      <c r="V110" s="14"/>
      <c r="W110" s="14"/>
      <c r="X110" s="14"/>
      <c r="Y110" s="17"/>
    </row>
    <row r="111" spans="2:25" x14ac:dyDescent="0.25">
      <c r="B111" s="121"/>
      <c r="C111" s="122"/>
      <c r="D111" s="122"/>
      <c r="E111" s="123"/>
      <c r="F111" s="116"/>
      <c r="G111" s="117"/>
      <c r="H111" s="18"/>
      <c r="I111" s="19"/>
      <c r="J111" s="19"/>
      <c r="K111" s="19"/>
      <c r="L111" s="20"/>
      <c r="O111" s="121"/>
      <c r="P111" s="122"/>
      <c r="Q111" s="122"/>
      <c r="R111" s="123"/>
      <c r="S111" s="116"/>
      <c r="T111" s="117"/>
      <c r="U111" s="18"/>
      <c r="V111" s="19"/>
      <c r="W111" s="19"/>
      <c r="X111" s="19"/>
      <c r="Y111" s="20"/>
    </row>
    <row r="114" spans="2:25" x14ac:dyDescent="0.25">
      <c r="B114" s="130" t="s">
        <v>30</v>
      </c>
      <c r="C114" s="130"/>
      <c r="D114" s="130"/>
      <c r="E114" s="130"/>
      <c r="F114" s="131" t="s">
        <v>31</v>
      </c>
      <c r="G114" s="131"/>
      <c r="H114" s="131"/>
      <c r="I114" s="131"/>
      <c r="J114" s="131"/>
      <c r="K114" s="131"/>
      <c r="L114" s="131"/>
      <c r="O114" s="130" t="s">
        <v>30</v>
      </c>
      <c r="P114" s="130"/>
      <c r="Q114" s="130"/>
      <c r="R114" s="130"/>
      <c r="S114" s="131" t="s">
        <v>31</v>
      </c>
      <c r="T114" s="131"/>
      <c r="U114" s="131"/>
      <c r="V114" s="131"/>
      <c r="W114" s="131"/>
      <c r="X114" s="131"/>
      <c r="Y114" s="131"/>
    </row>
    <row r="115" spans="2:25" x14ac:dyDescent="0.25">
      <c r="B115" s="106" t="str">
        <f>'Kisi-kisi Data PG'!D14</f>
        <v>Menganalisis fungsi sosial, struktur teks, dan unsur kebahasaan teks interaksi transaksional lisan dan tulis yang melibatkan tindakan      memberi dan meminta informasi terkait pendapat dan pikiran, sesuai dengan konteks penggunaannya.  (Perhatikan unsur kebahasaan I think, I suppose, in my opinion)</v>
      </c>
      <c r="C115" s="107"/>
      <c r="D115" s="107"/>
      <c r="E115" s="108"/>
      <c r="F115" s="136" t="s">
        <v>16</v>
      </c>
      <c r="G115" s="136"/>
      <c r="H115" s="136"/>
      <c r="I115" s="136"/>
      <c r="J115" s="136"/>
      <c r="K115" s="136"/>
      <c r="L115" s="136"/>
      <c r="O115" s="149" t="str">
        <f>'Kisi-kisi Data PG'!D34</f>
        <v>Menganalisis fungsi sosial, struktur teks, dan unsur kebahasaan teks interaksi transaksional lisan dan tulis yang melibatkan tindakan      memberi dan meminta informasi terkait pendapat dan pikiran, sesuai dengan konteks penggunaannya.  (Perhatikan unsur kebahasaan I think, I suppose, in my opinion)</v>
      </c>
      <c r="P115" s="144"/>
      <c r="Q115" s="144"/>
      <c r="R115" s="113"/>
      <c r="S115" s="136" t="s">
        <v>16</v>
      </c>
      <c r="T115" s="136"/>
      <c r="U115" s="136"/>
      <c r="V115" s="136"/>
      <c r="W115" s="136"/>
      <c r="X115" s="136"/>
      <c r="Y115" s="136"/>
    </row>
    <row r="116" spans="2:25" x14ac:dyDescent="0.25">
      <c r="B116" s="109"/>
      <c r="C116" s="110"/>
      <c r="D116" s="110"/>
      <c r="E116" s="111"/>
      <c r="F116" s="136"/>
      <c r="G116" s="136"/>
      <c r="H116" s="136"/>
      <c r="I116" s="136"/>
      <c r="J116" s="136"/>
      <c r="K116" s="136"/>
      <c r="L116" s="136"/>
      <c r="O116" s="114"/>
      <c r="P116" s="145"/>
      <c r="Q116" s="145"/>
      <c r="R116" s="115"/>
      <c r="S116" s="136"/>
      <c r="T116" s="136"/>
      <c r="U116" s="136"/>
      <c r="V116" s="136"/>
      <c r="W116" s="136"/>
      <c r="X116" s="136"/>
      <c r="Y116" s="136"/>
    </row>
    <row r="117" spans="2:25" x14ac:dyDescent="0.25">
      <c r="B117" s="109"/>
      <c r="C117" s="110"/>
      <c r="D117" s="110"/>
      <c r="E117" s="111"/>
      <c r="F117" s="124" t="s">
        <v>32</v>
      </c>
      <c r="G117" s="125"/>
      <c r="H117" s="106" t="str">
        <f>'Kisi-kisi Data PG'!J14</f>
        <v xml:space="preserve">6. A : “…………..”
B : “I personally think we should do a meeting soon”
</v>
      </c>
      <c r="I117" s="107"/>
      <c r="J117" s="107"/>
      <c r="K117" s="107"/>
      <c r="L117" s="108"/>
      <c r="O117" s="114"/>
      <c r="P117" s="145"/>
      <c r="Q117" s="145"/>
      <c r="R117" s="115"/>
      <c r="S117" s="124" t="s">
        <v>32</v>
      </c>
      <c r="T117" s="125"/>
      <c r="U117" s="112" t="str">
        <f>'Kisi-kisi Data PG'!J34</f>
        <v xml:space="preserve">26. A : “What do you think of my mother?”
B : “I think she is beautiful and kind”
The underlined word shows expression of…
</v>
      </c>
      <c r="V117" s="144"/>
      <c r="W117" s="144"/>
      <c r="X117" s="144"/>
      <c r="Y117" s="113"/>
    </row>
    <row r="118" spans="2:25" x14ac:dyDescent="0.25">
      <c r="B118" s="109"/>
      <c r="C118" s="110"/>
      <c r="D118" s="110"/>
      <c r="E118" s="111"/>
      <c r="F118" s="124"/>
      <c r="G118" s="125"/>
      <c r="H118" s="109"/>
      <c r="I118" s="110"/>
      <c r="J118" s="110"/>
      <c r="K118" s="110"/>
      <c r="L118" s="111"/>
      <c r="O118" s="114"/>
      <c r="P118" s="145"/>
      <c r="Q118" s="145"/>
      <c r="R118" s="115"/>
      <c r="S118" s="124"/>
      <c r="T118" s="125"/>
      <c r="U118" s="114"/>
      <c r="V118" s="145"/>
      <c r="W118" s="145"/>
      <c r="X118" s="145"/>
      <c r="Y118" s="115"/>
    </row>
    <row r="119" spans="2:25" x14ac:dyDescent="0.25">
      <c r="B119" s="121"/>
      <c r="C119" s="122"/>
      <c r="D119" s="122"/>
      <c r="E119" s="123"/>
      <c r="F119" s="112">
        <f>'Kisi-kisi Data PG'!H14</f>
        <v>6</v>
      </c>
      <c r="G119" s="113"/>
      <c r="H119" s="109"/>
      <c r="I119" s="110"/>
      <c r="J119" s="110"/>
      <c r="K119" s="110"/>
      <c r="L119" s="111"/>
      <c r="O119" s="116"/>
      <c r="P119" s="150"/>
      <c r="Q119" s="150"/>
      <c r="R119" s="117"/>
      <c r="S119" s="112">
        <f>'Kisi-kisi Data PG'!H34</f>
        <v>26</v>
      </c>
      <c r="T119" s="113"/>
      <c r="U119" s="114"/>
      <c r="V119" s="145"/>
      <c r="W119" s="145"/>
      <c r="X119" s="145"/>
      <c r="Y119" s="115"/>
    </row>
    <row r="120" spans="2:25" x14ac:dyDescent="0.25">
      <c r="B120" s="118" t="s">
        <v>34</v>
      </c>
      <c r="C120" s="119"/>
      <c r="D120" s="119"/>
      <c r="E120" s="120"/>
      <c r="F120" s="114"/>
      <c r="G120" s="115"/>
      <c r="H120" s="109"/>
      <c r="I120" s="110"/>
      <c r="J120" s="110"/>
      <c r="K120" s="110"/>
      <c r="L120" s="111"/>
      <c r="O120" s="118" t="s">
        <v>34</v>
      </c>
      <c r="P120" s="119"/>
      <c r="Q120" s="119"/>
      <c r="R120" s="120"/>
      <c r="S120" s="114"/>
      <c r="T120" s="115"/>
      <c r="U120" s="114"/>
      <c r="V120" s="145"/>
      <c r="W120" s="145"/>
      <c r="X120" s="145"/>
      <c r="Y120" s="115"/>
    </row>
    <row r="121" spans="2:25" x14ac:dyDescent="0.25">
      <c r="B121" s="106" t="str">
        <f>'Kisi-kisi Data PG'!E14</f>
        <v>Asking for opinion</v>
      </c>
      <c r="C121" s="107"/>
      <c r="D121" s="107"/>
      <c r="E121" s="108"/>
      <c r="F121" s="114"/>
      <c r="G121" s="115"/>
      <c r="H121" s="109"/>
      <c r="I121" s="110"/>
      <c r="J121" s="110"/>
      <c r="K121" s="110"/>
      <c r="L121" s="111"/>
      <c r="O121" s="112" t="str">
        <f>'Kisi-kisi Data PG'!E34</f>
        <v>Giving and asking for opinion in general</v>
      </c>
      <c r="P121" s="144"/>
      <c r="Q121" s="144"/>
      <c r="R121" s="113"/>
      <c r="S121" s="114"/>
      <c r="T121" s="115"/>
      <c r="U121" s="114"/>
      <c r="V121" s="145"/>
      <c r="W121" s="145"/>
      <c r="X121" s="145"/>
      <c r="Y121" s="115"/>
    </row>
    <row r="122" spans="2:25" x14ac:dyDescent="0.25">
      <c r="B122" s="109"/>
      <c r="C122" s="110"/>
      <c r="D122" s="110"/>
      <c r="E122" s="111"/>
      <c r="F122" s="116"/>
      <c r="G122" s="117"/>
      <c r="H122" s="109"/>
      <c r="I122" s="110"/>
      <c r="J122" s="110"/>
      <c r="K122" s="110"/>
      <c r="L122" s="111"/>
      <c r="O122" s="114"/>
      <c r="P122" s="145"/>
      <c r="Q122" s="145"/>
      <c r="R122" s="115"/>
      <c r="S122" s="116"/>
      <c r="T122" s="117"/>
      <c r="U122" s="114"/>
      <c r="V122" s="145"/>
      <c r="W122" s="145"/>
      <c r="X122" s="145"/>
      <c r="Y122" s="115"/>
    </row>
    <row r="123" spans="2:25" x14ac:dyDescent="0.25">
      <c r="B123" s="109"/>
      <c r="C123" s="110"/>
      <c r="D123" s="110"/>
      <c r="E123" s="111"/>
      <c r="F123" s="124" t="s">
        <v>8</v>
      </c>
      <c r="G123" s="125"/>
      <c r="H123" s="109"/>
      <c r="I123" s="110"/>
      <c r="J123" s="110"/>
      <c r="K123" s="110"/>
      <c r="L123" s="111"/>
      <c r="O123" s="114"/>
      <c r="P123" s="145"/>
      <c r="Q123" s="145"/>
      <c r="R123" s="115"/>
      <c r="S123" s="124" t="s">
        <v>8</v>
      </c>
      <c r="T123" s="125"/>
      <c r="U123" s="114"/>
      <c r="V123" s="145"/>
      <c r="W123" s="145"/>
      <c r="X123" s="145"/>
      <c r="Y123" s="115"/>
    </row>
    <row r="124" spans="2:25" x14ac:dyDescent="0.25">
      <c r="B124" s="109"/>
      <c r="C124" s="110"/>
      <c r="D124" s="110"/>
      <c r="E124" s="111"/>
      <c r="F124" s="124"/>
      <c r="G124" s="125"/>
      <c r="H124" s="109"/>
      <c r="I124" s="110"/>
      <c r="J124" s="110"/>
      <c r="K124" s="110"/>
      <c r="L124" s="111"/>
      <c r="O124" s="114"/>
      <c r="P124" s="145"/>
      <c r="Q124" s="145"/>
      <c r="R124" s="115"/>
      <c r="S124" s="124"/>
      <c r="T124" s="125"/>
      <c r="U124" s="114"/>
      <c r="V124" s="145"/>
      <c r="W124" s="145"/>
      <c r="X124" s="145"/>
      <c r="Y124" s="115"/>
    </row>
    <row r="125" spans="2:25" x14ac:dyDescent="0.25">
      <c r="B125" s="109"/>
      <c r="C125" s="110"/>
      <c r="D125" s="110"/>
      <c r="E125" s="111"/>
      <c r="F125" s="112" t="str">
        <f>'Kisi-kisi Data PG'!O14</f>
        <v>B</v>
      </c>
      <c r="G125" s="113"/>
      <c r="H125" s="109"/>
      <c r="I125" s="110"/>
      <c r="J125" s="110"/>
      <c r="K125" s="110"/>
      <c r="L125" s="111"/>
      <c r="O125" s="114"/>
      <c r="P125" s="145"/>
      <c r="Q125" s="145"/>
      <c r="R125" s="115"/>
      <c r="S125" s="112" t="str">
        <f>'Kisi-kisi Data PG'!O34</f>
        <v>B</v>
      </c>
      <c r="T125" s="113"/>
      <c r="U125" s="114"/>
      <c r="V125" s="145"/>
      <c r="W125" s="145"/>
      <c r="X125" s="145"/>
      <c r="Y125" s="115"/>
    </row>
    <row r="126" spans="2:25" x14ac:dyDescent="0.25">
      <c r="B126" s="109"/>
      <c r="C126" s="110"/>
      <c r="D126" s="110"/>
      <c r="E126" s="111"/>
      <c r="F126" s="114"/>
      <c r="G126" s="115"/>
      <c r="H126" s="109"/>
      <c r="I126" s="110"/>
      <c r="J126" s="110"/>
      <c r="K126" s="110"/>
      <c r="L126" s="111"/>
      <c r="O126" s="114"/>
      <c r="P126" s="145"/>
      <c r="Q126" s="145"/>
      <c r="R126" s="115"/>
      <c r="S126" s="114"/>
      <c r="T126" s="115"/>
      <c r="U126" s="114"/>
      <c r="V126" s="145"/>
      <c r="W126" s="145"/>
      <c r="X126" s="145"/>
      <c r="Y126" s="115"/>
    </row>
    <row r="127" spans="2:25" x14ac:dyDescent="0.25">
      <c r="B127" s="121"/>
      <c r="C127" s="122"/>
      <c r="D127" s="122"/>
      <c r="E127" s="123"/>
      <c r="F127" s="116"/>
      <c r="G127" s="117"/>
      <c r="H127" s="15" t="s">
        <v>24</v>
      </c>
      <c r="I127" s="126" t="str">
        <f>'Kisi-kisi Data PG'!K14</f>
        <v>What do you think about this situation brother?</v>
      </c>
      <c r="J127" s="126"/>
      <c r="K127" s="126"/>
      <c r="L127" s="127"/>
      <c r="O127" s="116"/>
      <c r="P127" s="150"/>
      <c r="Q127" s="150"/>
      <c r="R127" s="117"/>
      <c r="S127" s="116"/>
      <c r="T127" s="117"/>
      <c r="U127" s="15" t="s">
        <v>24</v>
      </c>
      <c r="V127" s="126" t="str">
        <f>'Kisi-kisi Data PG'!K34</f>
        <v>Giving opinion</v>
      </c>
      <c r="W127" s="126"/>
      <c r="X127" s="126"/>
      <c r="Y127" s="127"/>
    </row>
    <row r="128" spans="2:25" x14ac:dyDescent="0.25">
      <c r="B128" s="118" t="s">
        <v>35</v>
      </c>
      <c r="C128" s="119"/>
      <c r="D128" s="119"/>
      <c r="E128" s="120"/>
      <c r="F128" s="132" t="s">
        <v>33</v>
      </c>
      <c r="G128" s="133"/>
      <c r="H128" s="15" t="s">
        <v>25</v>
      </c>
      <c r="I128" s="126" t="str">
        <f>'Kisi-kisi Data PG'!L14</f>
        <v>What's your opinion about best action for us now?</v>
      </c>
      <c r="J128" s="126"/>
      <c r="K128" s="126"/>
      <c r="L128" s="127"/>
      <c r="O128" s="118" t="s">
        <v>35</v>
      </c>
      <c r="P128" s="119"/>
      <c r="Q128" s="119"/>
      <c r="R128" s="120"/>
      <c r="S128" s="132" t="s">
        <v>33</v>
      </c>
      <c r="T128" s="133"/>
      <c r="U128" s="15" t="s">
        <v>25</v>
      </c>
      <c r="V128" s="126" t="str">
        <f>'Kisi-kisi Data PG'!L34</f>
        <v>Asking opinion</v>
      </c>
      <c r="W128" s="126"/>
      <c r="X128" s="126"/>
      <c r="Y128" s="127"/>
    </row>
    <row r="129" spans="2:25" x14ac:dyDescent="0.25">
      <c r="B129" s="106" t="str">
        <f>'Kisi-kisi Data PG'!G14</f>
        <v>Mengidentifikasi penggunaan kalimat yang tepat dalam menanyakan opini secara formal</v>
      </c>
      <c r="C129" s="107"/>
      <c r="D129" s="107"/>
      <c r="E129" s="108"/>
      <c r="F129" s="134"/>
      <c r="G129" s="135"/>
      <c r="H129" s="15" t="s">
        <v>26</v>
      </c>
      <c r="I129" s="126" t="str">
        <f>'Kisi-kisi Data PG'!M14</f>
        <v>How do you think about our condition?</v>
      </c>
      <c r="J129" s="126"/>
      <c r="K129" s="126"/>
      <c r="L129" s="127"/>
      <c r="O129" s="112" t="str">
        <f>'Kisi-kisi Data PG'!G34</f>
        <v>Mengidentifikasi jenis expression yang digunakan</v>
      </c>
      <c r="P129" s="144"/>
      <c r="Q129" s="144"/>
      <c r="R129" s="113"/>
      <c r="S129" s="134"/>
      <c r="T129" s="135"/>
      <c r="U129" s="15" t="s">
        <v>26</v>
      </c>
      <c r="V129" s="126" t="str">
        <f>'Kisi-kisi Data PG'!M34</f>
        <v>Agreement</v>
      </c>
      <c r="W129" s="126"/>
      <c r="X129" s="126"/>
      <c r="Y129" s="127"/>
    </row>
    <row r="130" spans="2:25" x14ac:dyDescent="0.25">
      <c r="B130" s="109"/>
      <c r="C130" s="110"/>
      <c r="D130" s="110"/>
      <c r="E130" s="111"/>
      <c r="F130" s="112">
        <f>'Kisi-kisi Data PG'!I14</f>
        <v>0</v>
      </c>
      <c r="G130" s="113"/>
      <c r="H130" s="15" t="s">
        <v>27</v>
      </c>
      <c r="I130" s="126" t="str">
        <f>'Kisi-kisi Data PG'!N14</f>
        <v>Tell me your opinion, please?</v>
      </c>
      <c r="J130" s="126"/>
      <c r="K130" s="126"/>
      <c r="L130" s="127"/>
      <c r="O130" s="114"/>
      <c r="P130" s="145"/>
      <c r="Q130" s="145"/>
      <c r="R130" s="115"/>
      <c r="S130" s="112">
        <f>'Kisi-kisi Data PG'!V34</f>
        <v>0</v>
      </c>
      <c r="T130" s="113"/>
      <c r="U130" s="15" t="s">
        <v>27</v>
      </c>
      <c r="V130" s="126" t="str">
        <f>'Kisi-kisi Data PG'!N34</f>
        <v>Disagreement</v>
      </c>
      <c r="W130" s="126"/>
      <c r="X130" s="126"/>
      <c r="Y130" s="127"/>
    </row>
    <row r="131" spans="2:25" x14ac:dyDescent="0.25">
      <c r="B131" s="109"/>
      <c r="C131" s="110"/>
      <c r="D131" s="110"/>
      <c r="E131" s="111"/>
      <c r="F131" s="114"/>
      <c r="G131" s="115"/>
      <c r="H131" s="16"/>
      <c r="I131" s="14"/>
      <c r="J131" s="14"/>
      <c r="K131" s="14"/>
      <c r="L131" s="17"/>
      <c r="O131" s="114"/>
      <c r="P131" s="145"/>
      <c r="Q131" s="145"/>
      <c r="R131" s="115"/>
      <c r="S131" s="114"/>
      <c r="T131" s="115"/>
      <c r="U131" s="16"/>
      <c r="V131" s="14"/>
      <c r="W131" s="14"/>
      <c r="X131" s="14"/>
      <c r="Y131" s="17"/>
    </row>
    <row r="132" spans="2:25" x14ac:dyDescent="0.25">
      <c r="B132" s="121"/>
      <c r="C132" s="122"/>
      <c r="D132" s="122"/>
      <c r="E132" s="123"/>
      <c r="F132" s="116"/>
      <c r="G132" s="117"/>
      <c r="H132" s="18"/>
      <c r="I132" s="19"/>
      <c r="J132" s="19"/>
      <c r="K132" s="19"/>
      <c r="L132" s="20"/>
      <c r="O132" s="116"/>
      <c r="P132" s="150"/>
      <c r="Q132" s="150"/>
      <c r="R132" s="117"/>
      <c r="S132" s="116"/>
      <c r="T132" s="117"/>
      <c r="U132" s="18"/>
      <c r="V132" s="19"/>
      <c r="W132" s="19"/>
      <c r="X132" s="19"/>
      <c r="Y132" s="20"/>
    </row>
    <row r="135" spans="2:25" x14ac:dyDescent="0.25">
      <c r="B135" s="130" t="s">
        <v>30</v>
      </c>
      <c r="C135" s="130"/>
      <c r="D135" s="130"/>
      <c r="E135" s="130"/>
      <c r="F135" s="131" t="s">
        <v>31</v>
      </c>
      <c r="G135" s="131"/>
      <c r="H135" s="131"/>
      <c r="I135" s="131"/>
      <c r="J135" s="131"/>
      <c r="K135" s="131"/>
      <c r="L135" s="131"/>
      <c r="O135" s="130" t="s">
        <v>30</v>
      </c>
      <c r="P135" s="130"/>
      <c r="Q135" s="130"/>
      <c r="R135" s="130"/>
      <c r="S135" s="131" t="s">
        <v>31</v>
      </c>
      <c r="T135" s="131"/>
      <c r="U135" s="131"/>
      <c r="V135" s="131"/>
      <c r="W135" s="131"/>
      <c r="X135" s="131"/>
      <c r="Y135" s="131"/>
    </row>
    <row r="136" spans="2:25" x14ac:dyDescent="0.25">
      <c r="B136" s="106" t="str">
        <f>'Kisi-kisi Data PG'!D15</f>
        <v>Menganalisis fungsi sosial, struktur teks, dan unsur kebahasaan teks interaksi transaksional lisan dan tulis yang melibatkan tindakan      memberi dan meminta informasi terkait pendapat dan pikiran, sesuai dengan konteks penggunaannya.  (Perhatikan unsur kebahasaan I think, I suppose, in my opinion)</v>
      </c>
      <c r="C136" s="107"/>
      <c r="D136" s="107"/>
      <c r="E136" s="108"/>
      <c r="F136" s="136" t="s">
        <v>16</v>
      </c>
      <c r="G136" s="136"/>
      <c r="H136" s="136"/>
      <c r="I136" s="136"/>
      <c r="J136" s="136"/>
      <c r="K136" s="136"/>
      <c r="L136" s="136"/>
      <c r="O136" s="149" t="str">
        <f>'Kisi-kisi Data PG'!D35</f>
        <v>Menganalisis fungsi sosial, struktur teks, dan unsur kebahasaan teks interaksi transaksional lisan dan tulis yang melibatkan tindakan      memberi dan meminta informasi terkait pendapat dan pikiran, sesuai dengan konteks penggunaannya.  (Perhatikan unsur kebahasaan I think, I suppose, in my opinion)</v>
      </c>
      <c r="P136" s="144"/>
      <c r="Q136" s="144"/>
      <c r="R136" s="113"/>
      <c r="S136" s="136" t="s">
        <v>16</v>
      </c>
      <c r="T136" s="136"/>
      <c r="U136" s="136"/>
      <c r="V136" s="136"/>
      <c r="W136" s="136"/>
      <c r="X136" s="136"/>
      <c r="Y136" s="136"/>
    </row>
    <row r="137" spans="2:25" x14ac:dyDescent="0.25">
      <c r="B137" s="109"/>
      <c r="C137" s="110"/>
      <c r="D137" s="110"/>
      <c r="E137" s="111"/>
      <c r="F137" s="136"/>
      <c r="G137" s="136"/>
      <c r="H137" s="136"/>
      <c r="I137" s="136"/>
      <c r="J137" s="136"/>
      <c r="K137" s="136"/>
      <c r="L137" s="136"/>
      <c r="O137" s="114"/>
      <c r="P137" s="145"/>
      <c r="Q137" s="145"/>
      <c r="R137" s="115"/>
      <c r="S137" s="136"/>
      <c r="T137" s="136"/>
      <c r="U137" s="136"/>
      <c r="V137" s="136"/>
      <c r="W137" s="136"/>
      <c r="X137" s="136"/>
      <c r="Y137" s="136"/>
    </row>
    <row r="138" spans="2:25" x14ac:dyDescent="0.25">
      <c r="B138" s="109"/>
      <c r="C138" s="110"/>
      <c r="D138" s="110"/>
      <c r="E138" s="111"/>
      <c r="F138" s="124" t="s">
        <v>32</v>
      </c>
      <c r="G138" s="125"/>
      <c r="H138" s="106" t="str">
        <f>'Kisi-kisi Data PG'!J15</f>
        <v xml:space="preserve">7. A :” ……….”
B : “I personally consider that is only an accident”
</v>
      </c>
      <c r="I138" s="107"/>
      <c r="J138" s="107"/>
      <c r="K138" s="107"/>
      <c r="L138" s="108"/>
      <c r="O138" s="114"/>
      <c r="P138" s="145"/>
      <c r="Q138" s="145"/>
      <c r="R138" s="115"/>
      <c r="S138" s="124" t="s">
        <v>32</v>
      </c>
      <c r="T138" s="125"/>
      <c r="U138" s="112" t="str">
        <f>'Kisi-kisi Data PG'!J35</f>
        <v xml:space="preserve">27. A : “What do you think about Sasa?
B : “I think Sasa is good person I ever knew”
The underlined word shows expression of…
</v>
      </c>
      <c r="V138" s="144"/>
      <c r="W138" s="144"/>
      <c r="X138" s="144"/>
      <c r="Y138" s="113"/>
    </row>
    <row r="139" spans="2:25" x14ac:dyDescent="0.25">
      <c r="B139" s="109"/>
      <c r="C139" s="110"/>
      <c r="D139" s="110"/>
      <c r="E139" s="111"/>
      <c r="F139" s="124"/>
      <c r="G139" s="125"/>
      <c r="H139" s="109"/>
      <c r="I139" s="110"/>
      <c r="J139" s="110"/>
      <c r="K139" s="110"/>
      <c r="L139" s="111"/>
      <c r="O139" s="114"/>
      <c r="P139" s="145"/>
      <c r="Q139" s="145"/>
      <c r="R139" s="115"/>
      <c r="S139" s="124"/>
      <c r="T139" s="125"/>
      <c r="U139" s="114"/>
      <c r="V139" s="145"/>
      <c r="W139" s="145"/>
      <c r="X139" s="145"/>
      <c r="Y139" s="115"/>
    </row>
    <row r="140" spans="2:25" x14ac:dyDescent="0.25">
      <c r="B140" s="121"/>
      <c r="C140" s="122"/>
      <c r="D140" s="122"/>
      <c r="E140" s="123"/>
      <c r="F140" s="112">
        <f>'Kisi-kisi Data PG'!H15</f>
        <v>7</v>
      </c>
      <c r="G140" s="113"/>
      <c r="H140" s="109"/>
      <c r="I140" s="110"/>
      <c r="J140" s="110"/>
      <c r="K140" s="110"/>
      <c r="L140" s="111"/>
      <c r="O140" s="116"/>
      <c r="P140" s="150"/>
      <c r="Q140" s="150"/>
      <c r="R140" s="117"/>
      <c r="S140" s="112">
        <f>'Kisi-kisi Data PG'!H35</f>
        <v>27</v>
      </c>
      <c r="T140" s="113"/>
      <c r="U140" s="114"/>
      <c r="V140" s="145"/>
      <c r="W140" s="145"/>
      <c r="X140" s="145"/>
      <c r="Y140" s="115"/>
    </row>
    <row r="141" spans="2:25" x14ac:dyDescent="0.25">
      <c r="B141" s="118" t="s">
        <v>34</v>
      </c>
      <c r="C141" s="119"/>
      <c r="D141" s="119"/>
      <c r="E141" s="120"/>
      <c r="F141" s="114"/>
      <c r="G141" s="115"/>
      <c r="H141" s="109"/>
      <c r="I141" s="110"/>
      <c r="J141" s="110"/>
      <c r="K141" s="110"/>
      <c r="L141" s="111"/>
      <c r="O141" s="118" t="s">
        <v>34</v>
      </c>
      <c r="P141" s="119"/>
      <c r="Q141" s="119"/>
      <c r="R141" s="120"/>
      <c r="S141" s="114"/>
      <c r="T141" s="115"/>
      <c r="U141" s="114"/>
      <c r="V141" s="145"/>
      <c r="W141" s="145"/>
      <c r="X141" s="145"/>
      <c r="Y141" s="115"/>
    </row>
    <row r="142" spans="2:25" x14ac:dyDescent="0.25">
      <c r="B142" s="106" t="str">
        <f>'Kisi-kisi Data PG'!E15</f>
        <v>Asking for opinion</v>
      </c>
      <c r="C142" s="107"/>
      <c r="D142" s="107"/>
      <c r="E142" s="108"/>
      <c r="F142" s="114"/>
      <c r="G142" s="115"/>
      <c r="H142" s="109"/>
      <c r="I142" s="110"/>
      <c r="J142" s="110"/>
      <c r="K142" s="110"/>
      <c r="L142" s="111"/>
      <c r="O142" s="112" t="str">
        <f>'Kisi-kisi Data PG'!E35</f>
        <v>Giving and asking for opinion in general</v>
      </c>
      <c r="P142" s="144"/>
      <c r="Q142" s="144"/>
      <c r="R142" s="113"/>
      <c r="S142" s="114"/>
      <c r="T142" s="115"/>
      <c r="U142" s="114"/>
      <c r="V142" s="145"/>
      <c r="W142" s="145"/>
      <c r="X142" s="145"/>
      <c r="Y142" s="115"/>
    </row>
    <row r="143" spans="2:25" x14ac:dyDescent="0.25">
      <c r="B143" s="109"/>
      <c r="C143" s="110"/>
      <c r="D143" s="110"/>
      <c r="E143" s="111"/>
      <c r="F143" s="116"/>
      <c r="G143" s="117"/>
      <c r="H143" s="109"/>
      <c r="I143" s="110"/>
      <c r="J143" s="110"/>
      <c r="K143" s="110"/>
      <c r="L143" s="111"/>
      <c r="O143" s="114"/>
      <c r="P143" s="145"/>
      <c r="Q143" s="145"/>
      <c r="R143" s="115"/>
      <c r="S143" s="116"/>
      <c r="T143" s="117"/>
      <c r="U143" s="114"/>
      <c r="V143" s="145"/>
      <c r="W143" s="145"/>
      <c r="X143" s="145"/>
      <c r="Y143" s="115"/>
    </row>
    <row r="144" spans="2:25" x14ac:dyDescent="0.25">
      <c r="B144" s="109"/>
      <c r="C144" s="110"/>
      <c r="D144" s="110"/>
      <c r="E144" s="111"/>
      <c r="F144" s="124" t="s">
        <v>8</v>
      </c>
      <c r="G144" s="125"/>
      <c r="H144" s="109"/>
      <c r="I144" s="110"/>
      <c r="J144" s="110"/>
      <c r="K144" s="110"/>
      <c r="L144" s="111"/>
      <c r="O144" s="114"/>
      <c r="P144" s="145"/>
      <c r="Q144" s="145"/>
      <c r="R144" s="115"/>
      <c r="S144" s="124" t="s">
        <v>8</v>
      </c>
      <c r="T144" s="125"/>
      <c r="U144" s="114"/>
      <c r="V144" s="145"/>
      <c r="W144" s="145"/>
      <c r="X144" s="145"/>
      <c r="Y144" s="115"/>
    </row>
    <row r="145" spans="2:25" x14ac:dyDescent="0.25">
      <c r="B145" s="109"/>
      <c r="C145" s="110"/>
      <c r="D145" s="110"/>
      <c r="E145" s="111"/>
      <c r="F145" s="124"/>
      <c r="G145" s="125"/>
      <c r="H145" s="109"/>
      <c r="I145" s="110"/>
      <c r="J145" s="110"/>
      <c r="K145" s="110"/>
      <c r="L145" s="111"/>
      <c r="O145" s="114"/>
      <c r="P145" s="145"/>
      <c r="Q145" s="145"/>
      <c r="R145" s="115"/>
      <c r="S145" s="124"/>
      <c r="T145" s="125"/>
      <c r="U145" s="114"/>
      <c r="V145" s="145"/>
      <c r="W145" s="145"/>
      <c r="X145" s="145"/>
      <c r="Y145" s="115"/>
    </row>
    <row r="146" spans="2:25" x14ac:dyDescent="0.25">
      <c r="B146" s="109"/>
      <c r="C146" s="110"/>
      <c r="D146" s="110"/>
      <c r="E146" s="111"/>
      <c r="F146" s="112" t="str">
        <f>'Kisi-kisi Data PG'!O15</f>
        <v>B</v>
      </c>
      <c r="G146" s="113"/>
      <c r="H146" s="109"/>
      <c r="I146" s="110"/>
      <c r="J146" s="110"/>
      <c r="K146" s="110"/>
      <c r="L146" s="111"/>
      <c r="O146" s="114"/>
      <c r="P146" s="145"/>
      <c r="Q146" s="145"/>
      <c r="R146" s="115"/>
      <c r="S146" s="112" t="str">
        <f>'Kisi-kisi Data PG'!O35</f>
        <v>A</v>
      </c>
      <c r="T146" s="113"/>
      <c r="U146" s="114"/>
      <c r="V146" s="145"/>
      <c r="W146" s="145"/>
      <c r="X146" s="145"/>
      <c r="Y146" s="115"/>
    </row>
    <row r="147" spans="2:25" x14ac:dyDescent="0.25">
      <c r="B147" s="109"/>
      <c r="C147" s="110"/>
      <c r="D147" s="110"/>
      <c r="E147" s="111"/>
      <c r="F147" s="114"/>
      <c r="G147" s="115"/>
      <c r="H147" s="109"/>
      <c r="I147" s="110"/>
      <c r="J147" s="110"/>
      <c r="K147" s="110"/>
      <c r="L147" s="111"/>
      <c r="O147" s="114"/>
      <c r="P147" s="145"/>
      <c r="Q147" s="145"/>
      <c r="R147" s="115"/>
      <c r="S147" s="114"/>
      <c r="T147" s="115"/>
      <c r="U147" s="114"/>
      <c r="V147" s="145"/>
      <c r="W147" s="145"/>
      <c r="X147" s="145"/>
      <c r="Y147" s="115"/>
    </row>
    <row r="148" spans="2:25" x14ac:dyDescent="0.25">
      <c r="B148" s="121"/>
      <c r="C148" s="122"/>
      <c r="D148" s="122"/>
      <c r="E148" s="123"/>
      <c r="F148" s="116"/>
      <c r="G148" s="117"/>
      <c r="H148" s="15" t="s">
        <v>24</v>
      </c>
      <c r="I148" s="126" t="str">
        <f>'Kisi-kisi Data PG'!K15</f>
        <v>What are you think about today?</v>
      </c>
      <c r="J148" s="126"/>
      <c r="K148" s="126"/>
      <c r="L148" s="127"/>
      <c r="O148" s="116"/>
      <c r="P148" s="150"/>
      <c r="Q148" s="150"/>
      <c r="R148" s="117"/>
      <c r="S148" s="116"/>
      <c r="T148" s="117"/>
      <c r="U148" s="15" t="s">
        <v>24</v>
      </c>
      <c r="V148" s="126" t="str">
        <f>'Kisi-kisi Data PG'!K35</f>
        <v>Giving opinion</v>
      </c>
      <c r="W148" s="126"/>
      <c r="X148" s="126"/>
      <c r="Y148" s="127"/>
    </row>
    <row r="149" spans="2:25" x14ac:dyDescent="0.25">
      <c r="B149" s="118" t="s">
        <v>35</v>
      </c>
      <c r="C149" s="119"/>
      <c r="D149" s="119"/>
      <c r="E149" s="120"/>
      <c r="F149" s="132" t="s">
        <v>33</v>
      </c>
      <c r="G149" s="133"/>
      <c r="H149" s="15" t="s">
        <v>25</v>
      </c>
      <c r="I149" s="126" t="str">
        <f>'Kisi-kisi Data PG'!L15</f>
        <v>What are your views on that case?</v>
      </c>
      <c r="J149" s="126"/>
      <c r="K149" s="126"/>
      <c r="L149" s="127"/>
      <c r="O149" s="118" t="s">
        <v>35</v>
      </c>
      <c r="P149" s="119"/>
      <c r="Q149" s="119"/>
      <c r="R149" s="120"/>
      <c r="S149" s="132" t="s">
        <v>33</v>
      </c>
      <c r="T149" s="133"/>
      <c r="U149" s="15" t="s">
        <v>25</v>
      </c>
      <c r="V149" s="126" t="str">
        <f>'Kisi-kisi Data PG'!L35</f>
        <v>Asking opinion</v>
      </c>
      <c r="W149" s="126"/>
      <c r="X149" s="126"/>
      <c r="Y149" s="127"/>
    </row>
    <row r="150" spans="2:25" x14ac:dyDescent="0.25">
      <c r="B150" s="106" t="str">
        <f>'Kisi-kisi Data PG'!G15</f>
        <v>Mengidentifikasi penggunaan kalimat yang tepat dalam menanyakan opini secara formal</v>
      </c>
      <c r="C150" s="107"/>
      <c r="D150" s="107"/>
      <c r="E150" s="108"/>
      <c r="F150" s="134"/>
      <c r="G150" s="135"/>
      <c r="H150" s="15" t="s">
        <v>26</v>
      </c>
      <c r="I150" s="126" t="str">
        <f>'Kisi-kisi Data PG'!M15</f>
        <v>What is your opinion?</v>
      </c>
      <c r="J150" s="126"/>
      <c r="K150" s="126"/>
      <c r="L150" s="127"/>
      <c r="O150" s="112" t="str">
        <f>'Kisi-kisi Data PG'!G35</f>
        <v>Mengidentifikasi jenis expression yang digunakan</v>
      </c>
      <c r="P150" s="144"/>
      <c r="Q150" s="144"/>
      <c r="R150" s="113"/>
      <c r="S150" s="134"/>
      <c r="T150" s="135"/>
      <c r="U150" s="15" t="s">
        <v>26</v>
      </c>
      <c r="V150" s="126" t="str">
        <f>'Kisi-kisi Data PG'!M35</f>
        <v>Agreement</v>
      </c>
      <c r="W150" s="126"/>
      <c r="X150" s="126"/>
      <c r="Y150" s="127"/>
    </row>
    <row r="151" spans="2:25" x14ac:dyDescent="0.25">
      <c r="B151" s="109"/>
      <c r="C151" s="110"/>
      <c r="D151" s="110"/>
      <c r="E151" s="111"/>
      <c r="F151" s="112">
        <f>'Kisi-kisi Data PG'!I15</f>
        <v>0</v>
      </c>
      <c r="G151" s="113"/>
      <c r="H151" s="15" t="s">
        <v>27</v>
      </c>
      <c r="I151" s="126" t="str">
        <f>'Kisi-kisi Data PG'!N15</f>
        <v>What are your views?</v>
      </c>
      <c r="J151" s="126"/>
      <c r="K151" s="126"/>
      <c r="L151" s="127"/>
      <c r="O151" s="114"/>
      <c r="P151" s="145"/>
      <c r="Q151" s="145"/>
      <c r="R151" s="115"/>
      <c r="S151" s="112">
        <f>'Kisi-kisi Data PG'!V35</f>
        <v>0</v>
      </c>
      <c r="T151" s="113"/>
      <c r="U151" s="15" t="s">
        <v>27</v>
      </c>
      <c r="V151" s="126" t="str">
        <f>'Kisi-kisi Data PG'!N35</f>
        <v>Disagreement</v>
      </c>
      <c r="W151" s="126"/>
      <c r="X151" s="126"/>
      <c r="Y151" s="127"/>
    </row>
    <row r="152" spans="2:25" x14ac:dyDescent="0.25">
      <c r="B152" s="109"/>
      <c r="C152" s="110"/>
      <c r="D152" s="110"/>
      <c r="E152" s="111"/>
      <c r="F152" s="114"/>
      <c r="G152" s="115"/>
      <c r="H152" s="16"/>
      <c r="I152" s="14"/>
      <c r="J152" s="14"/>
      <c r="K152" s="14"/>
      <c r="L152" s="17"/>
      <c r="O152" s="114"/>
      <c r="P152" s="145"/>
      <c r="Q152" s="145"/>
      <c r="R152" s="115"/>
      <c r="S152" s="114"/>
      <c r="T152" s="115"/>
      <c r="U152" s="16"/>
      <c r="V152" s="14"/>
      <c r="W152" s="14"/>
      <c r="X152" s="14"/>
      <c r="Y152" s="17"/>
    </row>
    <row r="153" spans="2:25" x14ac:dyDescent="0.25">
      <c r="B153" s="121"/>
      <c r="C153" s="122"/>
      <c r="D153" s="122"/>
      <c r="E153" s="123"/>
      <c r="F153" s="116"/>
      <c r="G153" s="117"/>
      <c r="H153" s="18"/>
      <c r="I153" s="19"/>
      <c r="J153" s="19"/>
      <c r="K153" s="19"/>
      <c r="L153" s="20"/>
      <c r="O153" s="116"/>
      <c r="P153" s="150"/>
      <c r="Q153" s="150"/>
      <c r="R153" s="117"/>
      <c r="S153" s="116"/>
      <c r="T153" s="117"/>
      <c r="U153" s="18"/>
      <c r="V153" s="19"/>
      <c r="W153" s="19"/>
      <c r="X153" s="19"/>
      <c r="Y153" s="20"/>
    </row>
    <row r="156" spans="2:25" x14ac:dyDescent="0.25">
      <c r="B156" s="130" t="s">
        <v>30</v>
      </c>
      <c r="C156" s="130"/>
      <c r="D156" s="130"/>
      <c r="E156" s="130"/>
      <c r="F156" s="131" t="s">
        <v>31</v>
      </c>
      <c r="G156" s="131"/>
      <c r="H156" s="131"/>
      <c r="I156" s="131"/>
      <c r="J156" s="131"/>
      <c r="K156" s="131"/>
      <c r="L156" s="131"/>
      <c r="O156" s="130" t="s">
        <v>30</v>
      </c>
      <c r="P156" s="130"/>
      <c r="Q156" s="130"/>
      <c r="R156" s="130"/>
      <c r="S156" s="131" t="s">
        <v>31</v>
      </c>
      <c r="T156" s="131"/>
      <c r="U156" s="131"/>
      <c r="V156" s="131"/>
      <c r="W156" s="131"/>
      <c r="X156" s="131"/>
      <c r="Y156" s="131"/>
    </row>
    <row r="157" spans="2:25" x14ac:dyDescent="0.25">
      <c r="B157" s="106" t="str">
        <f>'Kisi-kisi Data PG'!D16</f>
        <v>Menganalisis fungsi sosial, struktur teks, dan unsur kebahasaan teks interaksi transaksional lisan dan tulis yang melibatkan tindakan      memberi dan meminta informasi terkait pendapat dan pikiran, sesuai dengan konteks penggunaannya.  (Perhatikan unsur kebahasaan I think, I suppose, in my opinion)</v>
      </c>
      <c r="C157" s="107"/>
      <c r="D157" s="107"/>
      <c r="E157" s="108"/>
      <c r="F157" s="136" t="s">
        <v>16</v>
      </c>
      <c r="G157" s="136"/>
      <c r="H157" s="136"/>
      <c r="I157" s="136"/>
      <c r="J157" s="136"/>
      <c r="K157" s="136"/>
      <c r="L157" s="136"/>
      <c r="O157" s="149" t="str">
        <f>'Kisi-kisi Data PG'!D36</f>
        <v>Menganalisis fungsi sosial, struktur teks, dan unsur kebahasaan teks interaksi transaksional lisan dan tulis yang melibatkan tindakan      memberi dan meminta informasi terkait pendapat dan pikiran, sesuai dengan konteks penggunaannya.  (Perhatikan unsur kebahasaan I think, I suppose, in my opinion)</v>
      </c>
      <c r="P157" s="144"/>
      <c r="Q157" s="144"/>
      <c r="R157" s="113"/>
      <c r="S157" s="136" t="s">
        <v>16</v>
      </c>
      <c r="T157" s="136"/>
      <c r="U157" s="136"/>
      <c r="V157" s="136"/>
      <c r="W157" s="136"/>
      <c r="X157" s="136"/>
      <c r="Y157" s="136"/>
    </row>
    <row r="158" spans="2:25" x14ac:dyDescent="0.25">
      <c r="B158" s="109"/>
      <c r="C158" s="110"/>
      <c r="D158" s="110"/>
      <c r="E158" s="111"/>
      <c r="F158" s="136"/>
      <c r="G158" s="136"/>
      <c r="H158" s="136"/>
      <c r="I158" s="136"/>
      <c r="J158" s="136"/>
      <c r="K158" s="136"/>
      <c r="L158" s="136"/>
      <c r="O158" s="114"/>
      <c r="P158" s="145"/>
      <c r="Q158" s="145"/>
      <c r="R158" s="115"/>
      <c r="S158" s="136"/>
      <c r="T158" s="136"/>
      <c r="U158" s="136"/>
      <c r="V158" s="136"/>
      <c r="W158" s="136"/>
      <c r="X158" s="136"/>
      <c r="Y158" s="136"/>
    </row>
    <row r="159" spans="2:25" x14ac:dyDescent="0.25">
      <c r="B159" s="109"/>
      <c r="C159" s="110"/>
      <c r="D159" s="110"/>
      <c r="E159" s="111"/>
      <c r="F159" s="124" t="s">
        <v>32</v>
      </c>
      <c r="G159" s="125"/>
      <c r="H159" s="106" t="str">
        <f>'Kisi-kisi Data PG'!J16</f>
        <v xml:space="preserve">8. A :”I have a problem with my job task,……….”
B :”If I had my view, you should finish the job as soon as possible”
</v>
      </c>
      <c r="I159" s="107"/>
      <c r="J159" s="107"/>
      <c r="K159" s="107"/>
      <c r="L159" s="108"/>
      <c r="O159" s="114"/>
      <c r="P159" s="145"/>
      <c r="Q159" s="145"/>
      <c r="R159" s="115"/>
      <c r="S159" s="124" t="s">
        <v>32</v>
      </c>
      <c r="T159" s="125"/>
      <c r="U159" s="112" t="str">
        <f>'Kisi-kisi Data PG'!J36</f>
        <v xml:space="preserve">28. A : “We should go to Pangandaran”
B : “I think that is not good idea, because recently the weather so extreme”
The underlined word shows expression of…
</v>
      </c>
      <c r="V159" s="144"/>
      <c r="W159" s="144"/>
      <c r="X159" s="144"/>
      <c r="Y159" s="113"/>
    </row>
    <row r="160" spans="2:25" x14ac:dyDescent="0.25">
      <c r="B160" s="109"/>
      <c r="C160" s="110"/>
      <c r="D160" s="110"/>
      <c r="E160" s="111"/>
      <c r="F160" s="124"/>
      <c r="G160" s="125"/>
      <c r="H160" s="109"/>
      <c r="I160" s="110"/>
      <c r="J160" s="110"/>
      <c r="K160" s="110"/>
      <c r="L160" s="111"/>
      <c r="O160" s="114"/>
      <c r="P160" s="145"/>
      <c r="Q160" s="145"/>
      <c r="R160" s="115"/>
      <c r="S160" s="124"/>
      <c r="T160" s="125"/>
      <c r="U160" s="114"/>
      <c r="V160" s="145"/>
      <c r="W160" s="145"/>
      <c r="X160" s="145"/>
      <c r="Y160" s="115"/>
    </row>
    <row r="161" spans="2:25" x14ac:dyDescent="0.25">
      <c r="B161" s="121"/>
      <c r="C161" s="122"/>
      <c r="D161" s="122"/>
      <c r="E161" s="123"/>
      <c r="F161" s="112">
        <f>'Kisi-kisi Data PG'!H16</f>
        <v>8</v>
      </c>
      <c r="G161" s="113"/>
      <c r="H161" s="109"/>
      <c r="I161" s="110"/>
      <c r="J161" s="110"/>
      <c r="K161" s="110"/>
      <c r="L161" s="111"/>
      <c r="O161" s="116"/>
      <c r="P161" s="150"/>
      <c r="Q161" s="150"/>
      <c r="R161" s="117"/>
      <c r="S161" s="112">
        <f>'Kisi-kisi Data PG'!H36</f>
        <v>28</v>
      </c>
      <c r="T161" s="113"/>
      <c r="U161" s="114"/>
      <c r="V161" s="145"/>
      <c r="W161" s="145"/>
      <c r="X161" s="145"/>
      <c r="Y161" s="115"/>
    </row>
    <row r="162" spans="2:25" x14ac:dyDescent="0.25">
      <c r="B162" s="118" t="s">
        <v>34</v>
      </c>
      <c r="C162" s="119"/>
      <c r="D162" s="119"/>
      <c r="E162" s="120"/>
      <c r="F162" s="114"/>
      <c r="G162" s="115"/>
      <c r="H162" s="109"/>
      <c r="I162" s="110"/>
      <c r="J162" s="110"/>
      <c r="K162" s="110"/>
      <c r="L162" s="111"/>
      <c r="O162" s="118" t="s">
        <v>34</v>
      </c>
      <c r="P162" s="119"/>
      <c r="Q162" s="119"/>
      <c r="R162" s="120"/>
      <c r="S162" s="114"/>
      <c r="T162" s="115"/>
      <c r="U162" s="114"/>
      <c r="V162" s="145"/>
      <c r="W162" s="145"/>
      <c r="X162" s="145"/>
      <c r="Y162" s="115"/>
    </row>
    <row r="163" spans="2:25" x14ac:dyDescent="0.25">
      <c r="B163" s="106" t="str">
        <f>'Kisi-kisi Data PG'!E16</f>
        <v>Asking for opinion</v>
      </c>
      <c r="C163" s="107"/>
      <c r="D163" s="107"/>
      <c r="E163" s="108"/>
      <c r="F163" s="114"/>
      <c r="G163" s="115"/>
      <c r="H163" s="109"/>
      <c r="I163" s="110"/>
      <c r="J163" s="110"/>
      <c r="K163" s="110"/>
      <c r="L163" s="111"/>
      <c r="O163" s="112" t="str">
        <f>'Kisi-kisi Data PG'!E36</f>
        <v>Giving and asking for opinion in general</v>
      </c>
      <c r="P163" s="144"/>
      <c r="Q163" s="144"/>
      <c r="R163" s="113"/>
      <c r="S163" s="114"/>
      <c r="T163" s="115"/>
      <c r="U163" s="114"/>
      <c r="V163" s="145"/>
      <c r="W163" s="145"/>
      <c r="X163" s="145"/>
      <c r="Y163" s="115"/>
    </row>
    <row r="164" spans="2:25" x14ac:dyDescent="0.25">
      <c r="B164" s="109"/>
      <c r="C164" s="110"/>
      <c r="D164" s="110"/>
      <c r="E164" s="111"/>
      <c r="F164" s="116"/>
      <c r="G164" s="117"/>
      <c r="H164" s="109"/>
      <c r="I164" s="110"/>
      <c r="J164" s="110"/>
      <c r="K164" s="110"/>
      <c r="L164" s="111"/>
      <c r="O164" s="114"/>
      <c r="P164" s="145"/>
      <c r="Q164" s="145"/>
      <c r="R164" s="115"/>
      <c r="S164" s="116"/>
      <c r="T164" s="117"/>
      <c r="U164" s="114"/>
      <c r="V164" s="145"/>
      <c r="W164" s="145"/>
      <c r="X164" s="145"/>
      <c r="Y164" s="115"/>
    </row>
    <row r="165" spans="2:25" x14ac:dyDescent="0.25">
      <c r="B165" s="109"/>
      <c r="C165" s="110"/>
      <c r="D165" s="110"/>
      <c r="E165" s="111"/>
      <c r="F165" s="124" t="s">
        <v>8</v>
      </c>
      <c r="G165" s="125"/>
      <c r="H165" s="109"/>
      <c r="I165" s="110"/>
      <c r="J165" s="110"/>
      <c r="K165" s="110"/>
      <c r="L165" s="111"/>
      <c r="O165" s="114"/>
      <c r="P165" s="145"/>
      <c r="Q165" s="145"/>
      <c r="R165" s="115"/>
      <c r="S165" s="124" t="s">
        <v>8</v>
      </c>
      <c r="T165" s="125"/>
      <c r="U165" s="114"/>
      <c r="V165" s="145"/>
      <c r="W165" s="145"/>
      <c r="X165" s="145"/>
      <c r="Y165" s="115"/>
    </row>
    <row r="166" spans="2:25" x14ac:dyDescent="0.25">
      <c r="B166" s="109"/>
      <c r="C166" s="110"/>
      <c r="D166" s="110"/>
      <c r="E166" s="111"/>
      <c r="F166" s="124"/>
      <c r="G166" s="125"/>
      <c r="H166" s="109"/>
      <c r="I166" s="110"/>
      <c r="J166" s="110"/>
      <c r="K166" s="110"/>
      <c r="L166" s="111"/>
      <c r="O166" s="114"/>
      <c r="P166" s="145"/>
      <c r="Q166" s="145"/>
      <c r="R166" s="115"/>
      <c r="S166" s="124"/>
      <c r="T166" s="125"/>
      <c r="U166" s="114"/>
      <c r="V166" s="145"/>
      <c r="W166" s="145"/>
      <c r="X166" s="145"/>
      <c r="Y166" s="115"/>
    </row>
    <row r="167" spans="2:25" x14ac:dyDescent="0.25">
      <c r="B167" s="109"/>
      <c r="C167" s="110"/>
      <c r="D167" s="110"/>
      <c r="E167" s="111"/>
      <c r="F167" s="112" t="str">
        <f>'Kisi-kisi Data PG'!O16</f>
        <v>D</v>
      </c>
      <c r="G167" s="113"/>
      <c r="H167" s="109"/>
      <c r="I167" s="110"/>
      <c r="J167" s="110"/>
      <c r="K167" s="110"/>
      <c r="L167" s="111"/>
      <c r="O167" s="114"/>
      <c r="P167" s="145"/>
      <c r="Q167" s="145"/>
      <c r="R167" s="115"/>
      <c r="S167" s="112" t="str">
        <f>'Kisi-kisi Data PG'!O36</f>
        <v>D</v>
      </c>
      <c r="T167" s="113"/>
      <c r="U167" s="114"/>
      <c r="V167" s="145"/>
      <c r="W167" s="145"/>
      <c r="X167" s="145"/>
      <c r="Y167" s="115"/>
    </row>
    <row r="168" spans="2:25" x14ac:dyDescent="0.25">
      <c r="B168" s="109"/>
      <c r="C168" s="110"/>
      <c r="D168" s="110"/>
      <c r="E168" s="111"/>
      <c r="F168" s="114"/>
      <c r="G168" s="115"/>
      <c r="H168" s="109"/>
      <c r="I168" s="110"/>
      <c r="J168" s="110"/>
      <c r="K168" s="110"/>
      <c r="L168" s="111"/>
      <c r="O168" s="114"/>
      <c r="P168" s="145"/>
      <c r="Q168" s="145"/>
      <c r="R168" s="115"/>
      <c r="S168" s="114"/>
      <c r="T168" s="115"/>
      <c r="U168" s="114"/>
      <c r="V168" s="145"/>
      <c r="W168" s="145"/>
      <c r="X168" s="145"/>
      <c r="Y168" s="115"/>
    </row>
    <row r="169" spans="2:25" x14ac:dyDescent="0.25">
      <c r="B169" s="121"/>
      <c r="C169" s="122"/>
      <c r="D169" s="122"/>
      <c r="E169" s="123"/>
      <c r="F169" s="116"/>
      <c r="G169" s="117"/>
      <c r="H169" s="15" t="s">
        <v>24</v>
      </c>
      <c r="I169" s="126" t="str">
        <f>'Kisi-kisi Data PG'!K17</f>
        <v>Do you think it's going?</v>
      </c>
      <c r="J169" s="126"/>
      <c r="K169" s="126"/>
      <c r="L169" s="127"/>
      <c r="O169" s="116"/>
      <c r="P169" s="150"/>
      <c r="Q169" s="150"/>
      <c r="R169" s="117"/>
      <c r="S169" s="116"/>
      <c r="T169" s="117"/>
      <c r="U169" s="15" t="s">
        <v>24</v>
      </c>
      <c r="V169" s="126" t="str">
        <f>'Kisi-kisi Data PG'!K36</f>
        <v>Giving opinion</v>
      </c>
      <c r="W169" s="126"/>
      <c r="X169" s="126"/>
      <c r="Y169" s="127"/>
    </row>
    <row r="170" spans="2:25" x14ac:dyDescent="0.25">
      <c r="B170" s="118" t="s">
        <v>35</v>
      </c>
      <c r="C170" s="119"/>
      <c r="D170" s="119"/>
      <c r="E170" s="120"/>
      <c r="F170" s="132" t="s">
        <v>33</v>
      </c>
      <c r="G170" s="133"/>
      <c r="H170" s="15" t="s">
        <v>25</v>
      </c>
      <c r="I170" s="126" t="str">
        <f>'Kisi-kisi Data PG'!L17</f>
        <v>What is your opinion?</v>
      </c>
      <c r="J170" s="126"/>
      <c r="K170" s="126"/>
      <c r="L170" s="127"/>
      <c r="O170" s="118" t="s">
        <v>35</v>
      </c>
      <c r="P170" s="119"/>
      <c r="Q170" s="119"/>
      <c r="R170" s="120"/>
      <c r="S170" s="132" t="s">
        <v>33</v>
      </c>
      <c r="T170" s="133"/>
      <c r="U170" s="15" t="s">
        <v>25</v>
      </c>
      <c r="V170" s="126" t="str">
        <f>'Kisi-kisi Data PG'!L36</f>
        <v>Asking opinion</v>
      </c>
      <c r="W170" s="126"/>
      <c r="X170" s="126"/>
      <c r="Y170" s="127"/>
    </row>
    <row r="171" spans="2:25" x14ac:dyDescent="0.25">
      <c r="B171" s="106" t="str">
        <f>'Kisi-kisi Data PG'!G16</f>
        <v>Mengidentifikasi penggunaan kalimat yang tepat dalam menanyakan opini secara formal</v>
      </c>
      <c r="C171" s="107"/>
      <c r="D171" s="107"/>
      <c r="E171" s="108"/>
      <c r="F171" s="134"/>
      <c r="G171" s="135"/>
      <c r="H171" s="15" t="s">
        <v>26</v>
      </c>
      <c r="I171" s="126" t="str">
        <f>'Kisi-kisi Data PG'!M17</f>
        <v>Have you got any comment for Jaka problem?</v>
      </c>
      <c r="J171" s="126"/>
      <c r="K171" s="126"/>
      <c r="L171" s="127"/>
      <c r="O171" s="112" t="str">
        <f>'Kisi-kisi Data PG'!G36</f>
        <v>Mengidentifikasi jenis expression yang digunakan</v>
      </c>
      <c r="P171" s="144"/>
      <c r="Q171" s="144"/>
      <c r="R171" s="113"/>
      <c r="S171" s="134"/>
      <c r="T171" s="135"/>
      <c r="U171" s="15" t="s">
        <v>26</v>
      </c>
      <c r="V171" s="126" t="str">
        <f>'Kisi-kisi Data PG'!M36</f>
        <v>Agreement</v>
      </c>
      <c r="W171" s="126"/>
      <c r="X171" s="126"/>
      <c r="Y171" s="127"/>
    </row>
    <row r="172" spans="2:25" x14ac:dyDescent="0.25">
      <c r="B172" s="109"/>
      <c r="C172" s="110"/>
      <c r="D172" s="110"/>
      <c r="E172" s="111"/>
      <c r="F172" s="112">
        <f>'Kisi-kisi Data PG'!I16</f>
        <v>0</v>
      </c>
      <c r="G172" s="113"/>
      <c r="H172" s="15" t="s">
        <v>27</v>
      </c>
      <c r="I172" s="126" t="str">
        <f>'Kisi-kisi Data PG'!N17</f>
        <v>What are your views on this one?</v>
      </c>
      <c r="J172" s="126"/>
      <c r="K172" s="126"/>
      <c r="L172" s="127"/>
      <c r="O172" s="114"/>
      <c r="P172" s="145"/>
      <c r="Q172" s="145"/>
      <c r="R172" s="115"/>
      <c r="S172" s="112">
        <f>'Kisi-kisi Data PG'!V36</f>
        <v>0</v>
      </c>
      <c r="T172" s="113"/>
      <c r="U172" s="15" t="s">
        <v>27</v>
      </c>
      <c r="V172" s="126" t="str">
        <f>'Kisi-kisi Data PG'!N36</f>
        <v>Disagreement</v>
      </c>
      <c r="W172" s="126"/>
      <c r="X172" s="126"/>
      <c r="Y172" s="127"/>
    </row>
    <row r="173" spans="2:25" x14ac:dyDescent="0.25">
      <c r="B173" s="109"/>
      <c r="C173" s="110"/>
      <c r="D173" s="110"/>
      <c r="E173" s="111"/>
      <c r="F173" s="114"/>
      <c r="G173" s="115"/>
      <c r="H173" s="16"/>
      <c r="I173" s="14"/>
      <c r="J173" s="14"/>
      <c r="K173" s="14"/>
      <c r="L173" s="17"/>
      <c r="O173" s="114"/>
      <c r="P173" s="145"/>
      <c r="Q173" s="145"/>
      <c r="R173" s="115"/>
      <c r="S173" s="114"/>
      <c r="T173" s="115"/>
      <c r="U173" s="16"/>
      <c r="V173" s="14"/>
      <c r="W173" s="14"/>
      <c r="X173" s="14"/>
      <c r="Y173" s="17"/>
    </row>
    <row r="174" spans="2:25" x14ac:dyDescent="0.25">
      <c r="B174" s="121"/>
      <c r="C174" s="122"/>
      <c r="D174" s="122"/>
      <c r="E174" s="123"/>
      <c r="F174" s="116"/>
      <c r="G174" s="117"/>
      <c r="H174" s="18"/>
      <c r="I174" s="19"/>
      <c r="J174" s="19"/>
      <c r="K174" s="19"/>
      <c r="L174" s="20"/>
      <c r="O174" s="116"/>
      <c r="P174" s="150"/>
      <c r="Q174" s="150"/>
      <c r="R174" s="117"/>
      <c r="S174" s="116"/>
      <c r="T174" s="117"/>
      <c r="U174" s="18"/>
      <c r="V174" s="19"/>
      <c r="W174" s="19"/>
      <c r="X174" s="19"/>
      <c r="Y174" s="20"/>
    </row>
    <row r="177" spans="2:25" x14ac:dyDescent="0.25">
      <c r="B177" s="130" t="s">
        <v>30</v>
      </c>
      <c r="C177" s="130"/>
      <c r="D177" s="130"/>
      <c r="E177" s="130"/>
      <c r="F177" s="131" t="s">
        <v>31</v>
      </c>
      <c r="G177" s="131"/>
      <c r="H177" s="131"/>
      <c r="I177" s="131"/>
      <c r="J177" s="131"/>
      <c r="K177" s="131"/>
      <c r="L177" s="131"/>
      <c r="O177" s="130" t="s">
        <v>30</v>
      </c>
      <c r="P177" s="130"/>
      <c r="Q177" s="130"/>
      <c r="R177" s="130"/>
      <c r="S177" s="131" t="s">
        <v>31</v>
      </c>
      <c r="T177" s="131"/>
      <c r="U177" s="131"/>
      <c r="V177" s="131"/>
      <c r="W177" s="131"/>
      <c r="X177" s="131"/>
      <c r="Y177" s="131"/>
    </row>
    <row r="178" spans="2:25" x14ac:dyDescent="0.25">
      <c r="B178" s="106" t="str">
        <f>'Kisi-kisi Data PG'!D17</f>
        <v>Menganalisis fungsi sosial, struktur teks, dan unsur kebahasaan teks interaksi transaksional lisan dan tulis yang melibatkan tindakan      memberi dan meminta informasi terkait pendapat dan pikiran, sesuai dengan konteks penggunaannya.  (Perhatikan unsur kebahasaan I think, I suppose, in my opinion)</v>
      </c>
      <c r="C178" s="107"/>
      <c r="D178" s="107"/>
      <c r="E178" s="108"/>
      <c r="F178" s="136" t="s">
        <v>16</v>
      </c>
      <c r="G178" s="136"/>
      <c r="H178" s="136"/>
      <c r="I178" s="136"/>
      <c r="J178" s="136"/>
      <c r="K178" s="136"/>
      <c r="L178" s="136"/>
      <c r="O178" s="149" t="str">
        <f>'Kisi-kisi Data PG'!D37</f>
        <v>Menganalisis fungsi sosial, struktur teks, dan unsur kebahasaan teks interaksi transaksional lisan dan tulis yang melibatkan tindakan      memberi dan meminta informasi terkait pendapat dan pikiran, sesuai dengan konteks penggunaannya.  (Perhatikan unsur kebahasaan I think, I suppose, in my opinion)</v>
      </c>
      <c r="P178" s="144"/>
      <c r="Q178" s="144"/>
      <c r="R178" s="113"/>
      <c r="S178" s="136" t="s">
        <v>16</v>
      </c>
      <c r="T178" s="136"/>
      <c r="U178" s="136"/>
      <c r="V178" s="136"/>
      <c r="W178" s="136"/>
      <c r="X178" s="136"/>
      <c r="Y178" s="136"/>
    </row>
    <row r="179" spans="2:25" x14ac:dyDescent="0.25">
      <c r="B179" s="109"/>
      <c r="C179" s="110"/>
      <c r="D179" s="110"/>
      <c r="E179" s="111"/>
      <c r="F179" s="136"/>
      <c r="G179" s="136"/>
      <c r="H179" s="136"/>
      <c r="I179" s="136"/>
      <c r="J179" s="136"/>
      <c r="K179" s="136"/>
      <c r="L179" s="136"/>
      <c r="O179" s="114"/>
      <c r="P179" s="145"/>
      <c r="Q179" s="145"/>
      <c r="R179" s="115"/>
      <c r="S179" s="136"/>
      <c r="T179" s="136"/>
      <c r="U179" s="136"/>
      <c r="V179" s="136"/>
      <c r="W179" s="136"/>
      <c r="X179" s="136"/>
      <c r="Y179" s="136"/>
    </row>
    <row r="180" spans="2:25" x14ac:dyDescent="0.25">
      <c r="B180" s="109"/>
      <c r="C180" s="110"/>
      <c r="D180" s="110"/>
      <c r="E180" s="111"/>
      <c r="F180" s="124" t="s">
        <v>32</v>
      </c>
      <c r="G180" s="125"/>
      <c r="H180" s="106" t="str">
        <f>'Kisi-kisi Data PG'!J17</f>
        <v xml:space="preserve">9. A :”…….”
B :”Well, personally I think he need concentrate to his job”
</v>
      </c>
      <c r="I180" s="107"/>
      <c r="J180" s="107"/>
      <c r="K180" s="107"/>
      <c r="L180" s="108"/>
      <c r="O180" s="114"/>
      <c r="P180" s="145"/>
      <c r="Q180" s="145"/>
      <c r="R180" s="115"/>
      <c r="S180" s="124" t="s">
        <v>32</v>
      </c>
      <c r="T180" s="125"/>
      <c r="U180" s="112" t="str">
        <f>'Kisi-kisi Data PG'!J37</f>
        <v xml:space="preserve">29. A : ”Mr. Arip so killer teacher, but I love his style of teaching”
B : “I totally agree with you, he really kind actually”
The underlined word shows expression of…
</v>
      </c>
      <c r="V180" s="144"/>
      <c r="W180" s="144"/>
      <c r="X180" s="144"/>
      <c r="Y180" s="113"/>
    </row>
    <row r="181" spans="2:25" x14ac:dyDescent="0.25">
      <c r="B181" s="109"/>
      <c r="C181" s="110"/>
      <c r="D181" s="110"/>
      <c r="E181" s="111"/>
      <c r="F181" s="124"/>
      <c r="G181" s="125"/>
      <c r="H181" s="109"/>
      <c r="I181" s="110"/>
      <c r="J181" s="110"/>
      <c r="K181" s="110"/>
      <c r="L181" s="111"/>
      <c r="O181" s="114"/>
      <c r="P181" s="145"/>
      <c r="Q181" s="145"/>
      <c r="R181" s="115"/>
      <c r="S181" s="124"/>
      <c r="T181" s="125"/>
      <c r="U181" s="114"/>
      <c r="V181" s="145"/>
      <c r="W181" s="145"/>
      <c r="X181" s="145"/>
      <c r="Y181" s="115"/>
    </row>
    <row r="182" spans="2:25" x14ac:dyDescent="0.25">
      <c r="B182" s="121"/>
      <c r="C182" s="122"/>
      <c r="D182" s="122"/>
      <c r="E182" s="123"/>
      <c r="F182" s="112">
        <f>'Kisi-kisi Data PG'!H17</f>
        <v>9</v>
      </c>
      <c r="G182" s="113"/>
      <c r="H182" s="109"/>
      <c r="I182" s="110"/>
      <c r="J182" s="110"/>
      <c r="K182" s="110"/>
      <c r="L182" s="111"/>
      <c r="O182" s="116"/>
      <c r="P182" s="150"/>
      <c r="Q182" s="150"/>
      <c r="R182" s="117"/>
      <c r="S182" s="112">
        <f>'Kisi-kisi Data PG'!H37</f>
        <v>29</v>
      </c>
      <c r="T182" s="113"/>
      <c r="U182" s="114"/>
      <c r="V182" s="145"/>
      <c r="W182" s="145"/>
      <c r="X182" s="145"/>
      <c r="Y182" s="115"/>
    </row>
    <row r="183" spans="2:25" x14ac:dyDescent="0.25">
      <c r="B183" s="118" t="s">
        <v>34</v>
      </c>
      <c r="C183" s="119"/>
      <c r="D183" s="119"/>
      <c r="E183" s="120"/>
      <c r="F183" s="114"/>
      <c r="G183" s="115"/>
      <c r="H183" s="109"/>
      <c r="I183" s="110"/>
      <c r="J183" s="110"/>
      <c r="K183" s="110"/>
      <c r="L183" s="111"/>
      <c r="O183" s="118" t="s">
        <v>34</v>
      </c>
      <c r="P183" s="119"/>
      <c r="Q183" s="119"/>
      <c r="R183" s="120"/>
      <c r="S183" s="114"/>
      <c r="T183" s="115"/>
      <c r="U183" s="114"/>
      <c r="V183" s="145"/>
      <c r="W183" s="145"/>
      <c r="X183" s="145"/>
      <c r="Y183" s="115"/>
    </row>
    <row r="184" spans="2:25" x14ac:dyDescent="0.25">
      <c r="B184" s="106" t="str">
        <f>'Kisi-kisi Data PG'!E17</f>
        <v>Asking for opinion</v>
      </c>
      <c r="C184" s="107"/>
      <c r="D184" s="107"/>
      <c r="E184" s="108"/>
      <c r="F184" s="114"/>
      <c r="G184" s="115"/>
      <c r="H184" s="109"/>
      <c r="I184" s="110"/>
      <c r="J184" s="110"/>
      <c r="K184" s="110"/>
      <c r="L184" s="111"/>
      <c r="O184" s="112" t="str">
        <f>'Kisi-kisi Data PG'!E37</f>
        <v>Giving and asking for opinion in general</v>
      </c>
      <c r="P184" s="144"/>
      <c r="Q184" s="144"/>
      <c r="R184" s="113"/>
      <c r="S184" s="114"/>
      <c r="T184" s="115"/>
      <c r="U184" s="114"/>
      <c r="V184" s="145"/>
      <c r="W184" s="145"/>
      <c r="X184" s="145"/>
      <c r="Y184" s="115"/>
    </row>
    <row r="185" spans="2:25" x14ac:dyDescent="0.25">
      <c r="B185" s="109"/>
      <c r="C185" s="110"/>
      <c r="D185" s="110"/>
      <c r="E185" s="111"/>
      <c r="F185" s="116"/>
      <c r="G185" s="117"/>
      <c r="H185" s="109"/>
      <c r="I185" s="110"/>
      <c r="J185" s="110"/>
      <c r="K185" s="110"/>
      <c r="L185" s="111"/>
      <c r="O185" s="114"/>
      <c r="P185" s="145"/>
      <c r="Q185" s="145"/>
      <c r="R185" s="115"/>
      <c r="S185" s="116"/>
      <c r="T185" s="117"/>
      <c r="U185" s="114"/>
      <c r="V185" s="145"/>
      <c r="W185" s="145"/>
      <c r="X185" s="145"/>
      <c r="Y185" s="115"/>
    </row>
    <row r="186" spans="2:25" x14ac:dyDescent="0.25">
      <c r="B186" s="109"/>
      <c r="C186" s="110"/>
      <c r="D186" s="110"/>
      <c r="E186" s="111"/>
      <c r="F186" s="124" t="s">
        <v>8</v>
      </c>
      <c r="G186" s="125"/>
      <c r="H186" s="109"/>
      <c r="I186" s="110"/>
      <c r="J186" s="110"/>
      <c r="K186" s="110"/>
      <c r="L186" s="111"/>
      <c r="O186" s="114"/>
      <c r="P186" s="145"/>
      <c r="Q186" s="145"/>
      <c r="R186" s="115"/>
      <c r="S186" s="124" t="s">
        <v>8</v>
      </c>
      <c r="T186" s="125"/>
      <c r="U186" s="114"/>
      <c r="V186" s="145"/>
      <c r="W186" s="145"/>
      <c r="X186" s="145"/>
      <c r="Y186" s="115"/>
    </row>
    <row r="187" spans="2:25" x14ac:dyDescent="0.25">
      <c r="B187" s="109"/>
      <c r="C187" s="110"/>
      <c r="D187" s="110"/>
      <c r="E187" s="111"/>
      <c r="F187" s="124"/>
      <c r="G187" s="125"/>
      <c r="H187" s="109"/>
      <c r="I187" s="110"/>
      <c r="J187" s="110"/>
      <c r="K187" s="110"/>
      <c r="L187" s="111"/>
      <c r="O187" s="114"/>
      <c r="P187" s="145"/>
      <c r="Q187" s="145"/>
      <c r="R187" s="115"/>
      <c r="S187" s="124"/>
      <c r="T187" s="125"/>
      <c r="U187" s="114"/>
      <c r="V187" s="145"/>
      <c r="W187" s="145"/>
      <c r="X187" s="145"/>
      <c r="Y187" s="115"/>
    </row>
    <row r="188" spans="2:25" x14ac:dyDescent="0.25">
      <c r="B188" s="109"/>
      <c r="C188" s="110"/>
      <c r="D188" s="110"/>
      <c r="E188" s="111"/>
      <c r="F188" s="112" t="str">
        <f>'Kisi-kisi Data PG'!O17</f>
        <v>C</v>
      </c>
      <c r="G188" s="113"/>
      <c r="H188" s="109"/>
      <c r="I188" s="110"/>
      <c r="J188" s="110"/>
      <c r="K188" s="110"/>
      <c r="L188" s="111"/>
      <c r="O188" s="114"/>
      <c r="P188" s="145"/>
      <c r="Q188" s="145"/>
      <c r="R188" s="115"/>
      <c r="S188" s="112" t="str">
        <f>'Kisi-kisi Data PG'!O37</f>
        <v>C</v>
      </c>
      <c r="T188" s="113"/>
      <c r="U188" s="114"/>
      <c r="V188" s="145"/>
      <c r="W188" s="145"/>
      <c r="X188" s="145"/>
      <c r="Y188" s="115"/>
    </row>
    <row r="189" spans="2:25" x14ac:dyDescent="0.25">
      <c r="B189" s="109"/>
      <c r="C189" s="110"/>
      <c r="D189" s="110"/>
      <c r="E189" s="111"/>
      <c r="F189" s="114"/>
      <c r="G189" s="115"/>
      <c r="H189" s="109"/>
      <c r="I189" s="110"/>
      <c r="J189" s="110"/>
      <c r="K189" s="110"/>
      <c r="L189" s="111"/>
      <c r="O189" s="114"/>
      <c r="P189" s="145"/>
      <c r="Q189" s="145"/>
      <c r="R189" s="115"/>
      <c r="S189" s="114"/>
      <c r="T189" s="115"/>
      <c r="U189" s="114"/>
      <c r="V189" s="145"/>
      <c r="W189" s="145"/>
      <c r="X189" s="145"/>
      <c r="Y189" s="115"/>
    </row>
    <row r="190" spans="2:25" x14ac:dyDescent="0.25">
      <c r="B190" s="121"/>
      <c r="C190" s="122"/>
      <c r="D190" s="122"/>
      <c r="E190" s="123"/>
      <c r="F190" s="116"/>
      <c r="G190" s="117"/>
      <c r="H190" s="15" t="s">
        <v>24</v>
      </c>
      <c r="I190" s="126" t="str">
        <f>'Kisi-kisi Data PG'!K18</f>
        <v>how do you feel if we are going to Bali?</v>
      </c>
      <c r="J190" s="126"/>
      <c r="K190" s="126"/>
      <c r="L190" s="127"/>
      <c r="O190" s="116"/>
      <c r="P190" s="150"/>
      <c r="Q190" s="150"/>
      <c r="R190" s="117"/>
      <c r="S190" s="116"/>
      <c r="T190" s="117"/>
      <c r="U190" s="15" t="s">
        <v>24</v>
      </c>
      <c r="V190" s="126" t="str">
        <f>'Kisi-kisi Data PG'!K37</f>
        <v>Giving opinion</v>
      </c>
      <c r="W190" s="126"/>
      <c r="X190" s="126"/>
      <c r="Y190" s="127"/>
    </row>
    <row r="191" spans="2:25" x14ac:dyDescent="0.25">
      <c r="B191" s="118" t="s">
        <v>35</v>
      </c>
      <c r="C191" s="119"/>
      <c r="D191" s="119"/>
      <c r="E191" s="120"/>
      <c r="F191" s="132" t="s">
        <v>33</v>
      </c>
      <c r="G191" s="133"/>
      <c r="H191" s="15" t="s">
        <v>25</v>
      </c>
      <c r="I191" s="126" t="str">
        <f>'Kisi-kisi Data PG'!L18</f>
        <v>What do you think if we go to Bali?</v>
      </c>
      <c r="J191" s="126"/>
      <c r="K191" s="126"/>
      <c r="L191" s="127"/>
      <c r="O191" s="118" t="s">
        <v>35</v>
      </c>
      <c r="P191" s="119"/>
      <c r="Q191" s="119"/>
      <c r="R191" s="120"/>
      <c r="S191" s="132" t="s">
        <v>33</v>
      </c>
      <c r="T191" s="133"/>
      <c r="U191" s="15" t="s">
        <v>25</v>
      </c>
      <c r="V191" s="126" t="str">
        <f>'Kisi-kisi Data PG'!M37</f>
        <v>Agreement</v>
      </c>
      <c r="W191" s="126"/>
      <c r="X191" s="126"/>
      <c r="Y191" s="127"/>
    </row>
    <row r="192" spans="2:25" x14ac:dyDescent="0.25">
      <c r="B192" s="106" t="str">
        <f>'Kisi-kisi Data PG'!G17</f>
        <v>Mengidentifikasi penggunaan kalimat yang tepat dalam menanyakan opini secara formal</v>
      </c>
      <c r="C192" s="107"/>
      <c r="D192" s="107"/>
      <c r="E192" s="108"/>
      <c r="F192" s="134"/>
      <c r="G192" s="135"/>
      <c r="H192" s="15" t="s">
        <v>26</v>
      </c>
      <c r="I192" s="126" t="str">
        <f>'Kisi-kisi Data PG'!M18</f>
        <v>How do you think if we go to Bali?</v>
      </c>
      <c r="J192" s="126"/>
      <c r="K192" s="126"/>
      <c r="L192" s="127"/>
      <c r="O192" s="112" t="str">
        <f>'Kisi-kisi Data PG'!G37</f>
        <v>Mengidentifikasi jenis expression yang digunakan</v>
      </c>
      <c r="P192" s="144"/>
      <c r="Q192" s="144"/>
      <c r="R192" s="113"/>
      <c r="S192" s="134"/>
      <c r="T192" s="135"/>
      <c r="U192" s="15" t="s">
        <v>26</v>
      </c>
      <c r="V192" s="126" t="str">
        <f>'Kisi-kisi Data PG'!M37</f>
        <v>Agreement</v>
      </c>
      <c r="W192" s="126"/>
      <c r="X192" s="126"/>
      <c r="Y192" s="127"/>
    </row>
    <row r="193" spans="2:25" x14ac:dyDescent="0.25">
      <c r="B193" s="109"/>
      <c r="C193" s="110"/>
      <c r="D193" s="110"/>
      <c r="E193" s="111"/>
      <c r="F193" s="112">
        <f>'Kisi-kisi Data PG'!I17</f>
        <v>0</v>
      </c>
      <c r="G193" s="113"/>
      <c r="H193" s="15" t="s">
        <v>27</v>
      </c>
      <c r="I193" s="126" t="str">
        <f>'Kisi-kisi Data PG'!N18</f>
        <v>What's your opinion about Bali?</v>
      </c>
      <c r="J193" s="126"/>
      <c r="K193" s="126"/>
      <c r="L193" s="127"/>
      <c r="O193" s="114"/>
      <c r="P193" s="145"/>
      <c r="Q193" s="145"/>
      <c r="R193" s="115"/>
      <c r="S193" s="112">
        <f>'Kisi-kisi Data PG'!V37</f>
        <v>0</v>
      </c>
      <c r="T193" s="113"/>
      <c r="U193" s="15" t="s">
        <v>27</v>
      </c>
      <c r="V193" s="126" t="str">
        <f>'Kisi-kisi Data PG'!N37</f>
        <v>Disagreement</v>
      </c>
      <c r="W193" s="126"/>
      <c r="X193" s="126"/>
      <c r="Y193" s="127"/>
    </row>
    <row r="194" spans="2:25" x14ac:dyDescent="0.25">
      <c r="B194" s="109"/>
      <c r="C194" s="110"/>
      <c r="D194" s="110"/>
      <c r="E194" s="111"/>
      <c r="F194" s="114"/>
      <c r="G194" s="115"/>
      <c r="H194" s="16"/>
      <c r="I194" s="14"/>
      <c r="J194" s="14"/>
      <c r="K194" s="14"/>
      <c r="L194" s="17"/>
      <c r="O194" s="114"/>
      <c r="P194" s="145"/>
      <c r="Q194" s="145"/>
      <c r="R194" s="115"/>
      <c r="S194" s="114"/>
      <c r="T194" s="115"/>
      <c r="U194" s="16"/>
      <c r="V194" s="14"/>
      <c r="W194" s="14"/>
      <c r="X194" s="14"/>
      <c r="Y194" s="17"/>
    </row>
    <row r="195" spans="2:25" x14ac:dyDescent="0.25">
      <c r="B195" s="121"/>
      <c r="C195" s="122"/>
      <c r="D195" s="122"/>
      <c r="E195" s="123"/>
      <c r="F195" s="116"/>
      <c r="G195" s="117"/>
      <c r="H195" s="18"/>
      <c r="I195" s="19"/>
      <c r="J195" s="19"/>
      <c r="K195" s="19"/>
      <c r="L195" s="20"/>
      <c r="O195" s="116"/>
      <c r="P195" s="150"/>
      <c r="Q195" s="150"/>
      <c r="R195" s="117"/>
      <c r="S195" s="116"/>
      <c r="T195" s="117"/>
      <c r="U195" s="18"/>
      <c r="V195" s="19"/>
      <c r="W195" s="19"/>
      <c r="X195" s="19"/>
      <c r="Y195" s="20"/>
    </row>
    <row r="198" spans="2:25" x14ac:dyDescent="0.25">
      <c r="B198" s="130" t="s">
        <v>30</v>
      </c>
      <c r="C198" s="130"/>
      <c r="D198" s="130"/>
      <c r="E198" s="130"/>
      <c r="F198" s="131" t="s">
        <v>31</v>
      </c>
      <c r="G198" s="131"/>
      <c r="H198" s="131"/>
      <c r="I198" s="131"/>
      <c r="J198" s="131"/>
      <c r="K198" s="131"/>
      <c r="L198" s="131"/>
      <c r="O198" s="130" t="s">
        <v>30</v>
      </c>
      <c r="P198" s="130"/>
      <c r="Q198" s="130"/>
      <c r="R198" s="130"/>
      <c r="S198" s="131" t="s">
        <v>31</v>
      </c>
      <c r="T198" s="131"/>
      <c r="U198" s="131"/>
      <c r="V198" s="131"/>
      <c r="W198" s="131"/>
      <c r="X198" s="131"/>
      <c r="Y198" s="131"/>
    </row>
    <row r="199" spans="2:25" x14ac:dyDescent="0.25">
      <c r="B199" s="106" t="str">
        <f>'Kisi-kisi Data PG'!D18</f>
        <v>Menganalisis fungsi sosial, struktur teks, dan unsur kebahasaan teks interaksi transaksional lisan dan tulis yang melibatkan tindakan      memberi dan meminta informasi terkait pendapat dan pikiran, sesuai dengan konteks penggunaannya.  (Perhatikan unsur kebahasaan I think, I suppose, in my opinion)</v>
      </c>
      <c r="C199" s="107"/>
      <c r="D199" s="107"/>
      <c r="E199" s="108"/>
      <c r="F199" s="136" t="s">
        <v>16</v>
      </c>
      <c r="G199" s="136"/>
      <c r="H199" s="136"/>
      <c r="I199" s="136"/>
      <c r="J199" s="136"/>
      <c r="K199" s="136"/>
      <c r="L199" s="136"/>
      <c r="O199" s="149" t="str">
        <f>'Kisi-kisi Data PG'!D38</f>
        <v>Menganalisis fungsi sosial, struktur teks, dan unsur kebahasaan teks interaksi transaksional lisan dan tulis yang melibatkan tindakan      memberi dan meminta informasi terkait pendapat dan pikiran, sesuai dengan konteks penggunaannya.  (Perhatikan unsur kebahasaan I think, I suppose, in my opinion)</v>
      </c>
      <c r="P199" s="144"/>
      <c r="Q199" s="144"/>
      <c r="R199" s="113"/>
      <c r="S199" s="136" t="s">
        <v>16</v>
      </c>
      <c r="T199" s="136"/>
      <c r="U199" s="136"/>
      <c r="V199" s="136"/>
      <c r="W199" s="136"/>
      <c r="X199" s="136"/>
      <c r="Y199" s="136"/>
    </row>
    <row r="200" spans="2:25" x14ac:dyDescent="0.25">
      <c r="B200" s="109"/>
      <c r="C200" s="110"/>
      <c r="D200" s="110"/>
      <c r="E200" s="111"/>
      <c r="F200" s="136"/>
      <c r="G200" s="136"/>
      <c r="H200" s="136"/>
      <c r="I200" s="136"/>
      <c r="J200" s="136"/>
      <c r="K200" s="136"/>
      <c r="L200" s="136"/>
      <c r="O200" s="114"/>
      <c r="P200" s="145"/>
      <c r="Q200" s="145"/>
      <c r="R200" s="115"/>
      <c r="S200" s="136"/>
      <c r="T200" s="136"/>
      <c r="U200" s="136"/>
      <c r="V200" s="136"/>
      <c r="W200" s="136"/>
      <c r="X200" s="136"/>
      <c r="Y200" s="136"/>
    </row>
    <row r="201" spans="2:25" x14ac:dyDescent="0.25">
      <c r="B201" s="109"/>
      <c r="C201" s="110"/>
      <c r="D201" s="110"/>
      <c r="E201" s="111"/>
      <c r="F201" s="124" t="s">
        <v>32</v>
      </c>
      <c r="G201" s="125"/>
      <c r="H201" s="106" t="str">
        <f>'Kisi-kisi Data PG'!J18</f>
        <v xml:space="preserve">10. A :”……..”
B :”I personally feel that will be so refreshing”
</v>
      </c>
      <c r="I201" s="107"/>
      <c r="J201" s="107"/>
      <c r="K201" s="107"/>
      <c r="L201" s="108"/>
      <c r="O201" s="114"/>
      <c r="P201" s="145"/>
      <c r="Q201" s="145"/>
      <c r="R201" s="115"/>
      <c r="S201" s="124" t="s">
        <v>32</v>
      </c>
      <c r="T201" s="125"/>
      <c r="U201" s="112" t="str">
        <f>'Kisi-kisi Data PG'!J38</f>
        <v xml:space="preserve">30. A : “Article should be published on February, we need to work fast!”
B : “I don’t think it’s as easy job then”
The underlined word shows expression of…
</v>
      </c>
      <c r="V201" s="144"/>
      <c r="W201" s="144"/>
      <c r="X201" s="144"/>
      <c r="Y201" s="113"/>
    </row>
    <row r="202" spans="2:25" x14ac:dyDescent="0.25">
      <c r="B202" s="109"/>
      <c r="C202" s="110"/>
      <c r="D202" s="110"/>
      <c r="E202" s="111"/>
      <c r="F202" s="124"/>
      <c r="G202" s="125"/>
      <c r="H202" s="109"/>
      <c r="I202" s="110"/>
      <c r="J202" s="110"/>
      <c r="K202" s="110"/>
      <c r="L202" s="111"/>
      <c r="O202" s="114"/>
      <c r="P202" s="145"/>
      <c r="Q202" s="145"/>
      <c r="R202" s="115"/>
      <c r="S202" s="124"/>
      <c r="T202" s="125"/>
      <c r="U202" s="114"/>
      <c r="V202" s="145"/>
      <c r="W202" s="145"/>
      <c r="X202" s="145"/>
      <c r="Y202" s="115"/>
    </row>
    <row r="203" spans="2:25" x14ac:dyDescent="0.25">
      <c r="B203" s="121"/>
      <c r="C203" s="122"/>
      <c r="D203" s="122"/>
      <c r="E203" s="123"/>
      <c r="F203" s="112">
        <f>'Kisi-kisi Data PG'!H18</f>
        <v>10</v>
      </c>
      <c r="G203" s="113"/>
      <c r="H203" s="109"/>
      <c r="I203" s="110"/>
      <c r="J203" s="110"/>
      <c r="K203" s="110"/>
      <c r="L203" s="111"/>
      <c r="O203" s="116"/>
      <c r="P203" s="150"/>
      <c r="Q203" s="150"/>
      <c r="R203" s="117"/>
      <c r="S203" s="112">
        <f>'Kisi-kisi Data PG'!H38</f>
        <v>30</v>
      </c>
      <c r="T203" s="113"/>
      <c r="U203" s="114"/>
      <c r="V203" s="145"/>
      <c r="W203" s="145"/>
      <c r="X203" s="145"/>
      <c r="Y203" s="115"/>
    </row>
    <row r="204" spans="2:25" x14ac:dyDescent="0.25">
      <c r="B204" s="118" t="s">
        <v>34</v>
      </c>
      <c r="C204" s="119"/>
      <c r="D204" s="119"/>
      <c r="E204" s="120"/>
      <c r="F204" s="114"/>
      <c r="G204" s="115"/>
      <c r="H204" s="109"/>
      <c r="I204" s="110"/>
      <c r="J204" s="110"/>
      <c r="K204" s="110"/>
      <c r="L204" s="111"/>
      <c r="O204" s="118" t="s">
        <v>34</v>
      </c>
      <c r="P204" s="119"/>
      <c r="Q204" s="119"/>
      <c r="R204" s="120"/>
      <c r="S204" s="114"/>
      <c r="T204" s="115"/>
      <c r="U204" s="114"/>
      <c r="V204" s="145"/>
      <c r="W204" s="145"/>
      <c r="X204" s="145"/>
      <c r="Y204" s="115"/>
    </row>
    <row r="205" spans="2:25" x14ac:dyDescent="0.25">
      <c r="B205" s="106" t="str">
        <f>'Kisi-kisi Data PG'!E18</f>
        <v>Asking for opinion</v>
      </c>
      <c r="C205" s="107"/>
      <c r="D205" s="107"/>
      <c r="E205" s="108"/>
      <c r="F205" s="114"/>
      <c r="G205" s="115"/>
      <c r="H205" s="109"/>
      <c r="I205" s="110"/>
      <c r="J205" s="110"/>
      <c r="K205" s="110"/>
      <c r="L205" s="111"/>
      <c r="O205" s="112" t="str">
        <f>'Kisi-kisi Data PG'!E38</f>
        <v>Giving and asking for opinion in general</v>
      </c>
      <c r="P205" s="144"/>
      <c r="Q205" s="144"/>
      <c r="R205" s="113"/>
      <c r="S205" s="114"/>
      <c r="T205" s="115"/>
      <c r="U205" s="114"/>
      <c r="V205" s="145"/>
      <c r="W205" s="145"/>
      <c r="X205" s="145"/>
      <c r="Y205" s="115"/>
    </row>
    <row r="206" spans="2:25" x14ac:dyDescent="0.25">
      <c r="B206" s="109"/>
      <c r="C206" s="110"/>
      <c r="D206" s="110"/>
      <c r="E206" s="111"/>
      <c r="F206" s="116"/>
      <c r="G206" s="117"/>
      <c r="H206" s="109"/>
      <c r="I206" s="110"/>
      <c r="J206" s="110"/>
      <c r="K206" s="110"/>
      <c r="L206" s="111"/>
      <c r="O206" s="114"/>
      <c r="P206" s="145"/>
      <c r="Q206" s="145"/>
      <c r="R206" s="115"/>
      <c r="S206" s="116"/>
      <c r="T206" s="117"/>
      <c r="U206" s="114"/>
      <c r="V206" s="145"/>
      <c r="W206" s="145"/>
      <c r="X206" s="145"/>
      <c r="Y206" s="115"/>
    </row>
    <row r="207" spans="2:25" x14ac:dyDescent="0.25">
      <c r="B207" s="109"/>
      <c r="C207" s="110"/>
      <c r="D207" s="110"/>
      <c r="E207" s="111"/>
      <c r="F207" s="124" t="s">
        <v>8</v>
      </c>
      <c r="G207" s="125"/>
      <c r="H207" s="109"/>
      <c r="I207" s="110"/>
      <c r="J207" s="110"/>
      <c r="K207" s="110"/>
      <c r="L207" s="111"/>
      <c r="O207" s="114"/>
      <c r="P207" s="145"/>
      <c r="Q207" s="145"/>
      <c r="R207" s="115"/>
      <c r="S207" s="124" t="s">
        <v>8</v>
      </c>
      <c r="T207" s="125"/>
      <c r="U207" s="114"/>
      <c r="V207" s="145"/>
      <c r="W207" s="145"/>
      <c r="X207" s="145"/>
      <c r="Y207" s="115"/>
    </row>
    <row r="208" spans="2:25" x14ac:dyDescent="0.25">
      <c r="B208" s="109"/>
      <c r="C208" s="110"/>
      <c r="D208" s="110"/>
      <c r="E208" s="111"/>
      <c r="F208" s="124"/>
      <c r="G208" s="125"/>
      <c r="H208" s="109"/>
      <c r="I208" s="110"/>
      <c r="J208" s="110"/>
      <c r="K208" s="110"/>
      <c r="L208" s="111"/>
      <c r="O208" s="114"/>
      <c r="P208" s="145"/>
      <c r="Q208" s="145"/>
      <c r="R208" s="115"/>
      <c r="S208" s="124"/>
      <c r="T208" s="125"/>
      <c r="U208" s="114"/>
      <c r="V208" s="145"/>
      <c r="W208" s="145"/>
      <c r="X208" s="145"/>
      <c r="Y208" s="115"/>
    </row>
    <row r="209" spans="2:25" x14ac:dyDescent="0.25">
      <c r="B209" s="109"/>
      <c r="C209" s="110"/>
      <c r="D209" s="110"/>
      <c r="E209" s="111"/>
      <c r="F209" s="112" t="str">
        <f>'Kisi-kisi Data PG'!O18</f>
        <v>A</v>
      </c>
      <c r="G209" s="113"/>
      <c r="H209" s="109"/>
      <c r="I209" s="110"/>
      <c r="J209" s="110"/>
      <c r="K209" s="110"/>
      <c r="L209" s="111"/>
      <c r="O209" s="114"/>
      <c r="P209" s="145"/>
      <c r="Q209" s="145"/>
      <c r="R209" s="115"/>
      <c r="S209" s="112" t="str">
        <f>'Kisi-kisi Data PG'!O38</f>
        <v>A</v>
      </c>
      <c r="T209" s="113"/>
      <c r="U209" s="114"/>
      <c r="V209" s="145"/>
      <c r="W209" s="145"/>
      <c r="X209" s="145"/>
      <c r="Y209" s="115"/>
    </row>
    <row r="210" spans="2:25" x14ac:dyDescent="0.25">
      <c r="B210" s="109"/>
      <c r="C210" s="110"/>
      <c r="D210" s="110"/>
      <c r="E210" s="111"/>
      <c r="F210" s="114"/>
      <c r="G210" s="115"/>
      <c r="H210" s="109"/>
      <c r="I210" s="110"/>
      <c r="J210" s="110"/>
      <c r="K210" s="110"/>
      <c r="L210" s="111"/>
      <c r="O210" s="114"/>
      <c r="P210" s="145"/>
      <c r="Q210" s="145"/>
      <c r="R210" s="115"/>
      <c r="S210" s="114"/>
      <c r="T210" s="115"/>
      <c r="U210" s="114"/>
      <c r="V210" s="145"/>
      <c r="W210" s="145"/>
      <c r="X210" s="145"/>
      <c r="Y210" s="115"/>
    </row>
    <row r="211" spans="2:25" x14ac:dyDescent="0.25">
      <c r="B211" s="121"/>
      <c r="C211" s="122"/>
      <c r="D211" s="122"/>
      <c r="E211" s="123"/>
      <c r="F211" s="116"/>
      <c r="G211" s="117"/>
      <c r="H211" s="15" t="s">
        <v>24</v>
      </c>
      <c r="I211" s="126" t="str">
        <f>'Kisi-kisi Data PG'!K19</f>
        <v>I think I like it</v>
      </c>
      <c r="J211" s="126"/>
      <c r="K211" s="126"/>
      <c r="L211" s="127"/>
      <c r="O211" s="116"/>
      <c r="P211" s="150"/>
      <c r="Q211" s="150"/>
      <c r="R211" s="117"/>
      <c r="S211" s="116"/>
      <c r="T211" s="117"/>
      <c r="U211" s="15" t="s">
        <v>24</v>
      </c>
      <c r="V211" s="126" t="str">
        <f>'Kisi-kisi Data PG'!K38</f>
        <v>Giving opinion</v>
      </c>
      <c r="W211" s="126"/>
      <c r="X211" s="126"/>
      <c r="Y211" s="127"/>
    </row>
    <row r="212" spans="2:25" x14ac:dyDescent="0.25">
      <c r="B212" s="118" t="s">
        <v>35</v>
      </c>
      <c r="C212" s="119"/>
      <c r="D212" s="119"/>
      <c r="E212" s="120"/>
      <c r="F212" s="132" t="s">
        <v>33</v>
      </c>
      <c r="G212" s="133"/>
      <c r="H212" s="15" t="s">
        <v>25</v>
      </c>
      <c r="I212" s="126" t="str">
        <f>'Kisi-kisi Data PG'!L19</f>
        <v>I don't think I care about it</v>
      </c>
      <c r="J212" s="126"/>
      <c r="K212" s="126"/>
      <c r="L212" s="127"/>
      <c r="O212" s="118" t="s">
        <v>35</v>
      </c>
      <c r="P212" s="119"/>
      <c r="Q212" s="119"/>
      <c r="R212" s="120"/>
      <c r="S212" s="132" t="s">
        <v>33</v>
      </c>
      <c r="T212" s="133"/>
      <c r="U212" s="15" t="s">
        <v>25</v>
      </c>
      <c r="V212" s="126" t="str">
        <f>'Kisi-kisi Data PG'!L38</f>
        <v>Asking opinion</v>
      </c>
      <c r="W212" s="126"/>
      <c r="X212" s="126"/>
      <c r="Y212" s="127"/>
    </row>
    <row r="213" spans="2:25" x14ac:dyDescent="0.25">
      <c r="B213" s="106" t="str">
        <f>'Kisi-kisi Data PG'!G21</f>
        <v>Mengidentifikasi penggunaan kalimat yang tepat dalam memberikan sebuah opini informal</v>
      </c>
      <c r="C213" s="107"/>
      <c r="D213" s="107"/>
      <c r="E213" s="108"/>
      <c r="F213" s="134"/>
      <c r="G213" s="135"/>
      <c r="H213" s="15" t="s">
        <v>26</v>
      </c>
      <c r="I213" s="126" t="str">
        <f>'Kisi-kisi Data PG'!M19</f>
        <v>Well, I think he need that for refresh his mind</v>
      </c>
      <c r="J213" s="126"/>
      <c r="K213" s="126"/>
      <c r="L213" s="127"/>
      <c r="O213" s="112" t="str">
        <f>'Kisi-kisi Data PG'!G38</f>
        <v>Mengidentifikasi jenis expression yang digunakan</v>
      </c>
      <c r="P213" s="144"/>
      <c r="Q213" s="144"/>
      <c r="R213" s="113"/>
      <c r="S213" s="134"/>
      <c r="T213" s="135"/>
      <c r="U213" s="15" t="s">
        <v>26</v>
      </c>
      <c r="V213" s="126" t="str">
        <f>'Kisi-kisi Data PG'!M38</f>
        <v>Agreement</v>
      </c>
      <c r="W213" s="126"/>
      <c r="X213" s="126"/>
      <c r="Y213" s="127"/>
    </row>
    <row r="214" spans="2:25" x14ac:dyDescent="0.25">
      <c r="B214" s="109"/>
      <c r="C214" s="110"/>
      <c r="D214" s="110"/>
      <c r="E214" s="111"/>
      <c r="F214" s="112">
        <f>'Kisi-kisi Data PG'!I18</f>
        <v>0</v>
      </c>
      <c r="G214" s="113"/>
      <c r="H214" s="15" t="s">
        <v>27</v>
      </c>
      <c r="I214" s="126" t="str">
        <f>'Kisi-kisi Data PG'!N19</f>
        <v>I think it's good idea for us</v>
      </c>
      <c r="J214" s="126"/>
      <c r="K214" s="126"/>
      <c r="L214" s="127"/>
      <c r="O214" s="114"/>
      <c r="P214" s="145"/>
      <c r="Q214" s="145"/>
      <c r="R214" s="115"/>
      <c r="S214" s="112">
        <f>'Kisi-kisi Data PG'!V38</f>
        <v>0</v>
      </c>
      <c r="T214" s="113"/>
      <c r="U214" s="15" t="s">
        <v>27</v>
      </c>
      <c r="V214" s="126" t="str">
        <f>'Kisi-kisi Data PG'!N38</f>
        <v>Disagreement</v>
      </c>
      <c r="W214" s="126"/>
      <c r="X214" s="126"/>
      <c r="Y214" s="127"/>
    </row>
    <row r="215" spans="2:25" x14ac:dyDescent="0.25">
      <c r="B215" s="109"/>
      <c r="C215" s="110"/>
      <c r="D215" s="110"/>
      <c r="E215" s="111"/>
      <c r="F215" s="114"/>
      <c r="G215" s="115"/>
      <c r="H215" s="16"/>
      <c r="I215" s="14"/>
      <c r="J215" s="14"/>
      <c r="K215" s="14"/>
      <c r="L215" s="17"/>
      <c r="O215" s="114"/>
      <c r="P215" s="145"/>
      <c r="Q215" s="145"/>
      <c r="R215" s="115"/>
      <c r="S215" s="114"/>
      <c r="T215" s="115"/>
      <c r="U215" s="16"/>
      <c r="V215" s="14"/>
      <c r="W215" s="14"/>
      <c r="X215" s="14"/>
      <c r="Y215" s="17"/>
    </row>
    <row r="216" spans="2:25" x14ac:dyDescent="0.25">
      <c r="B216" s="121"/>
      <c r="C216" s="122"/>
      <c r="D216" s="122"/>
      <c r="E216" s="123"/>
      <c r="F216" s="116"/>
      <c r="G216" s="117"/>
      <c r="H216" s="18"/>
      <c r="I216" s="19"/>
      <c r="J216" s="19"/>
      <c r="K216" s="19"/>
      <c r="L216" s="20"/>
      <c r="O216" s="116"/>
      <c r="P216" s="150"/>
      <c r="Q216" s="150"/>
      <c r="R216" s="117"/>
      <c r="S216" s="116"/>
      <c r="T216" s="117"/>
      <c r="U216" s="18"/>
      <c r="V216" s="19"/>
      <c r="W216" s="19"/>
      <c r="X216" s="19"/>
      <c r="Y216" s="20"/>
    </row>
    <row r="219" spans="2:25" x14ac:dyDescent="0.25">
      <c r="B219" s="130" t="s">
        <v>30</v>
      </c>
      <c r="C219" s="130"/>
      <c r="D219" s="130"/>
      <c r="E219" s="130"/>
      <c r="F219" s="131" t="s">
        <v>31</v>
      </c>
      <c r="G219" s="131"/>
      <c r="H219" s="131"/>
      <c r="I219" s="131"/>
      <c r="J219" s="131"/>
      <c r="K219" s="131"/>
      <c r="L219" s="131"/>
      <c r="O219" s="130" t="s">
        <v>30</v>
      </c>
      <c r="P219" s="130"/>
      <c r="Q219" s="130"/>
      <c r="R219" s="130"/>
      <c r="S219" s="131" t="s">
        <v>31</v>
      </c>
      <c r="T219" s="131"/>
      <c r="U219" s="131"/>
      <c r="V219" s="131"/>
      <c r="W219" s="131"/>
      <c r="X219" s="131"/>
      <c r="Y219" s="131"/>
    </row>
    <row r="220" spans="2:25" x14ac:dyDescent="0.25">
      <c r="B220" s="106" t="str">
        <f>'Kisi-kisi Data PG'!D19</f>
        <v>Menganalisis fungsi sosial, struktur teks, dan unsur kebahasaan teks interaksi transaksional lisan dan tulis yang melibatkan tindakan      memberi dan meminta informasi terkait pendapat dan pikiran, sesuai dengan konteks penggunaannya.  (Perhatikan unsur kebahasaan I think, I suppose, in my opinion)</v>
      </c>
      <c r="C220" s="107"/>
      <c r="D220" s="107"/>
      <c r="E220" s="108"/>
      <c r="F220" s="136" t="s">
        <v>16</v>
      </c>
      <c r="G220" s="136"/>
      <c r="H220" s="136"/>
      <c r="I220" s="136"/>
      <c r="J220" s="136"/>
      <c r="K220" s="136"/>
      <c r="L220" s="136"/>
      <c r="O220" s="112">
        <f>'Kisi-kisi Data PG'!Q219</f>
        <v>0</v>
      </c>
      <c r="P220" s="144"/>
      <c r="Q220" s="144"/>
      <c r="R220" s="113"/>
      <c r="S220" s="136" t="s">
        <v>16</v>
      </c>
      <c r="T220" s="136"/>
      <c r="U220" s="136"/>
      <c r="V220" s="136"/>
      <c r="W220" s="136"/>
      <c r="X220" s="136"/>
      <c r="Y220" s="136"/>
    </row>
    <row r="221" spans="2:25" x14ac:dyDescent="0.25">
      <c r="B221" s="109"/>
      <c r="C221" s="110"/>
      <c r="D221" s="110"/>
      <c r="E221" s="111"/>
      <c r="F221" s="136"/>
      <c r="G221" s="136"/>
      <c r="H221" s="136"/>
      <c r="I221" s="136"/>
      <c r="J221" s="136"/>
      <c r="K221" s="136"/>
      <c r="L221" s="136"/>
      <c r="O221" s="114"/>
      <c r="P221" s="145"/>
      <c r="Q221" s="145"/>
      <c r="R221" s="115"/>
      <c r="S221" s="136"/>
      <c r="T221" s="136"/>
      <c r="U221" s="136"/>
      <c r="V221" s="136"/>
      <c r="W221" s="136"/>
      <c r="X221" s="136"/>
      <c r="Y221" s="136"/>
    </row>
    <row r="222" spans="2:25" x14ac:dyDescent="0.25">
      <c r="B222" s="109"/>
      <c r="C222" s="110"/>
      <c r="D222" s="110"/>
      <c r="E222" s="111"/>
      <c r="F222" s="124" t="s">
        <v>32</v>
      </c>
      <c r="G222" s="125"/>
      <c r="H222" s="106" t="str">
        <f>'Kisi-kisi Data PG'!J19</f>
        <v xml:space="preserve">11. A :” Jaka told he will go to Bali, what do you think?
B :” Really? ……..”
</v>
      </c>
      <c r="I222" s="107"/>
      <c r="J222" s="107"/>
      <c r="K222" s="107"/>
      <c r="L222" s="108"/>
      <c r="O222" s="114"/>
      <c r="P222" s="145"/>
      <c r="Q222" s="145"/>
      <c r="R222" s="115"/>
      <c r="S222" s="124" t="s">
        <v>32</v>
      </c>
      <c r="T222" s="125"/>
      <c r="U222" s="112">
        <f>'Kisi-kisi Data PG'!W219</f>
        <v>0</v>
      </c>
      <c r="V222" s="144"/>
      <c r="W222" s="144"/>
      <c r="X222" s="144"/>
      <c r="Y222" s="113"/>
    </row>
    <row r="223" spans="2:25" x14ac:dyDescent="0.25">
      <c r="B223" s="109"/>
      <c r="C223" s="110"/>
      <c r="D223" s="110"/>
      <c r="E223" s="111"/>
      <c r="F223" s="124"/>
      <c r="G223" s="125"/>
      <c r="H223" s="109"/>
      <c r="I223" s="110"/>
      <c r="J223" s="110"/>
      <c r="K223" s="110"/>
      <c r="L223" s="111"/>
      <c r="O223" s="114"/>
      <c r="P223" s="145"/>
      <c r="Q223" s="145"/>
      <c r="R223" s="115"/>
      <c r="S223" s="124"/>
      <c r="T223" s="125"/>
      <c r="U223" s="114"/>
      <c r="V223" s="145"/>
      <c r="W223" s="145"/>
      <c r="X223" s="145"/>
      <c r="Y223" s="115"/>
    </row>
    <row r="224" spans="2:25" x14ac:dyDescent="0.25">
      <c r="B224" s="121"/>
      <c r="C224" s="122"/>
      <c r="D224" s="122"/>
      <c r="E224" s="123"/>
      <c r="F224" s="112">
        <f>'Kisi-kisi Data PG'!H19</f>
        <v>11</v>
      </c>
      <c r="G224" s="113"/>
      <c r="H224" s="109"/>
      <c r="I224" s="110"/>
      <c r="J224" s="110"/>
      <c r="K224" s="110"/>
      <c r="L224" s="111"/>
      <c r="O224" s="116"/>
      <c r="P224" s="150"/>
      <c r="Q224" s="150"/>
      <c r="R224" s="117"/>
      <c r="S224" s="112">
        <f>'Kisi-kisi Data PG'!U19</f>
        <v>0</v>
      </c>
      <c r="T224" s="113"/>
      <c r="U224" s="114"/>
      <c r="V224" s="145"/>
      <c r="W224" s="145"/>
      <c r="X224" s="145"/>
      <c r="Y224" s="115"/>
    </row>
    <row r="225" spans="2:25" x14ac:dyDescent="0.25">
      <c r="B225" s="118" t="s">
        <v>34</v>
      </c>
      <c r="C225" s="119"/>
      <c r="D225" s="119"/>
      <c r="E225" s="120"/>
      <c r="F225" s="114"/>
      <c r="G225" s="115"/>
      <c r="H225" s="109"/>
      <c r="I225" s="110"/>
      <c r="J225" s="110"/>
      <c r="K225" s="110"/>
      <c r="L225" s="111"/>
      <c r="O225" s="118" t="s">
        <v>34</v>
      </c>
      <c r="P225" s="119"/>
      <c r="Q225" s="119"/>
      <c r="R225" s="120"/>
      <c r="S225" s="114"/>
      <c r="T225" s="115"/>
      <c r="U225" s="114"/>
      <c r="V225" s="145"/>
      <c r="W225" s="145"/>
      <c r="X225" s="145"/>
      <c r="Y225" s="115"/>
    </row>
    <row r="226" spans="2:25" x14ac:dyDescent="0.25">
      <c r="B226" s="106" t="str">
        <f>'Kisi-kisi Data PG'!E19</f>
        <v>Giving for opinion</v>
      </c>
      <c r="C226" s="107"/>
      <c r="D226" s="107"/>
      <c r="E226" s="108"/>
      <c r="F226" s="114"/>
      <c r="G226" s="115"/>
      <c r="H226" s="109"/>
      <c r="I226" s="110"/>
      <c r="J226" s="110"/>
      <c r="K226" s="110"/>
      <c r="L226" s="111"/>
      <c r="O226" s="112">
        <f>'Kisi-kisi Data PG'!R219</f>
        <v>0</v>
      </c>
      <c r="P226" s="144"/>
      <c r="Q226" s="144"/>
      <c r="R226" s="113"/>
      <c r="S226" s="114"/>
      <c r="T226" s="115"/>
      <c r="U226" s="114"/>
      <c r="V226" s="145"/>
      <c r="W226" s="145"/>
      <c r="X226" s="145"/>
      <c r="Y226" s="115"/>
    </row>
    <row r="227" spans="2:25" x14ac:dyDescent="0.25">
      <c r="B227" s="109"/>
      <c r="C227" s="110"/>
      <c r="D227" s="110"/>
      <c r="E227" s="111"/>
      <c r="F227" s="116"/>
      <c r="G227" s="117"/>
      <c r="H227" s="109"/>
      <c r="I227" s="110"/>
      <c r="J227" s="110"/>
      <c r="K227" s="110"/>
      <c r="L227" s="111"/>
      <c r="O227" s="114"/>
      <c r="P227" s="145"/>
      <c r="Q227" s="145"/>
      <c r="R227" s="115"/>
      <c r="S227" s="116"/>
      <c r="T227" s="117"/>
      <c r="U227" s="114"/>
      <c r="V227" s="145"/>
      <c r="W227" s="145"/>
      <c r="X227" s="145"/>
      <c r="Y227" s="115"/>
    </row>
    <row r="228" spans="2:25" x14ac:dyDescent="0.25">
      <c r="B228" s="109"/>
      <c r="C228" s="110"/>
      <c r="D228" s="110"/>
      <c r="E228" s="111"/>
      <c r="F228" s="124" t="s">
        <v>8</v>
      </c>
      <c r="G228" s="125"/>
      <c r="H228" s="109"/>
      <c r="I228" s="110"/>
      <c r="J228" s="110"/>
      <c r="K228" s="110"/>
      <c r="L228" s="111"/>
      <c r="O228" s="114"/>
      <c r="P228" s="145"/>
      <c r="Q228" s="145"/>
      <c r="R228" s="115"/>
      <c r="S228" s="124" t="s">
        <v>8</v>
      </c>
      <c r="T228" s="125"/>
      <c r="U228" s="114"/>
      <c r="V228" s="145"/>
      <c r="W228" s="145"/>
      <c r="X228" s="145"/>
      <c r="Y228" s="115"/>
    </row>
    <row r="229" spans="2:25" x14ac:dyDescent="0.25">
      <c r="B229" s="109"/>
      <c r="C229" s="110"/>
      <c r="D229" s="110"/>
      <c r="E229" s="111"/>
      <c r="F229" s="124"/>
      <c r="G229" s="125"/>
      <c r="H229" s="109"/>
      <c r="I229" s="110"/>
      <c r="J229" s="110"/>
      <c r="K229" s="110"/>
      <c r="L229" s="111"/>
      <c r="O229" s="114"/>
      <c r="P229" s="145"/>
      <c r="Q229" s="145"/>
      <c r="R229" s="115"/>
      <c r="S229" s="124"/>
      <c r="T229" s="125"/>
      <c r="U229" s="114"/>
      <c r="V229" s="145"/>
      <c r="W229" s="145"/>
      <c r="X229" s="145"/>
      <c r="Y229" s="115"/>
    </row>
    <row r="230" spans="2:25" x14ac:dyDescent="0.25">
      <c r="B230" s="109"/>
      <c r="C230" s="110"/>
      <c r="D230" s="110"/>
      <c r="E230" s="111"/>
      <c r="F230" s="112" t="str">
        <f>'Kisi-kisi Data PG'!O19</f>
        <v>C</v>
      </c>
      <c r="G230" s="113"/>
      <c r="H230" s="109"/>
      <c r="I230" s="110"/>
      <c r="J230" s="110"/>
      <c r="K230" s="110"/>
      <c r="L230" s="111"/>
      <c r="O230" s="114"/>
      <c r="P230" s="145"/>
      <c r="Q230" s="145"/>
      <c r="R230" s="115"/>
      <c r="S230" s="112">
        <f>'Kisi-kisi Data PG'!AB219</f>
        <v>0</v>
      </c>
      <c r="T230" s="113"/>
      <c r="U230" s="114"/>
      <c r="V230" s="145"/>
      <c r="W230" s="145"/>
      <c r="X230" s="145"/>
      <c r="Y230" s="115"/>
    </row>
    <row r="231" spans="2:25" x14ac:dyDescent="0.25">
      <c r="B231" s="109"/>
      <c r="C231" s="110"/>
      <c r="D231" s="110"/>
      <c r="E231" s="111"/>
      <c r="F231" s="114"/>
      <c r="G231" s="115"/>
      <c r="H231" s="109"/>
      <c r="I231" s="110"/>
      <c r="J231" s="110"/>
      <c r="K231" s="110"/>
      <c r="L231" s="111"/>
      <c r="O231" s="114"/>
      <c r="P231" s="145"/>
      <c r="Q231" s="145"/>
      <c r="R231" s="115"/>
      <c r="S231" s="114"/>
      <c r="T231" s="115"/>
      <c r="U231" s="114"/>
      <c r="V231" s="145"/>
      <c r="W231" s="145"/>
      <c r="X231" s="145"/>
      <c r="Y231" s="115"/>
    </row>
    <row r="232" spans="2:25" x14ac:dyDescent="0.25">
      <c r="B232" s="121"/>
      <c r="C232" s="122"/>
      <c r="D232" s="122"/>
      <c r="E232" s="123"/>
      <c r="F232" s="116"/>
      <c r="G232" s="117"/>
      <c r="H232" s="15" t="s">
        <v>24</v>
      </c>
      <c r="I232" s="138" t="str">
        <f>'Kisi-kisi Data PG'!K19</f>
        <v>I think I like it</v>
      </c>
      <c r="J232" s="126"/>
      <c r="K232" s="126"/>
      <c r="L232" s="127"/>
      <c r="O232" s="116"/>
      <c r="P232" s="150"/>
      <c r="Q232" s="150"/>
      <c r="R232" s="117"/>
      <c r="S232" s="116"/>
      <c r="T232" s="117"/>
      <c r="U232" s="15" t="s">
        <v>24</v>
      </c>
      <c r="V232" s="126">
        <f>'Kisi-kisi Data PG'!X219</f>
        <v>0</v>
      </c>
      <c r="W232" s="126"/>
      <c r="X232" s="126"/>
      <c r="Y232" s="127"/>
    </row>
    <row r="233" spans="2:25" x14ac:dyDescent="0.25">
      <c r="B233" s="118" t="s">
        <v>35</v>
      </c>
      <c r="C233" s="119"/>
      <c r="D233" s="119"/>
      <c r="E233" s="120"/>
      <c r="F233" s="132" t="s">
        <v>33</v>
      </c>
      <c r="G233" s="133"/>
      <c r="H233" s="15" t="s">
        <v>25</v>
      </c>
      <c r="I233" s="138" t="str">
        <f>'Kisi-kisi Data PG'!L19</f>
        <v>I don't think I care about it</v>
      </c>
      <c r="J233" s="126"/>
      <c r="K233" s="126"/>
      <c r="L233" s="127"/>
      <c r="O233" s="118" t="s">
        <v>35</v>
      </c>
      <c r="P233" s="119"/>
      <c r="Q233" s="119"/>
      <c r="R233" s="120"/>
      <c r="S233" s="132" t="s">
        <v>33</v>
      </c>
      <c r="T233" s="133"/>
      <c r="U233" s="15" t="s">
        <v>25</v>
      </c>
      <c r="V233" s="126">
        <f>'Kisi-kisi Data PG'!Y219</f>
        <v>0</v>
      </c>
      <c r="W233" s="126"/>
      <c r="X233" s="126"/>
      <c r="Y233" s="127"/>
    </row>
    <row r="234" spans="2:25" x14ac:dyDescent="0.25">
      <c r="B234" s="106" t="str">
        <f>'Kisi-kisi Data PG'!G19</f>
        <v>Mengidentifikasi penggunaan kalimat yang tepat dalam memberikan sebuah opini informal</v>
      </c>
      <c r="C234" s="107"/>
      <c r="D234" s="107"/>
      <c r="E234" s="108"/>
      <c r="F234" s="134"/>
      <c r="G234" s="135"/>
      <c r="H234" s="15" t="s">
        <v>26</v>
      </c>
      <c r="I234" s="138" t="str">
        <f>'Kisi-kisi Data PG'!M19</f>
        <v>Well, I think he need that for refresh his mind</v>
      </c>
      <c r="J234" s="126"/>
      <c r="K234" s="126"/>
      <c r="L234" s="127"/>
      <c r="O234" s="112">
        <f>'Kisi-kisi Data PG'!T219</f>
        <v>0</v>
      </c>
      <c r="P234" s="144"/>
      <c r="Q234" s="144"/>
      <c r="R234" s="113"/>
      <c r="S234" s="134"/>
      <c r="T234" s="135"/>
      <c r="U234" s="15" t="s">
        <v>26</v>
      </c>
      <c r="V234" s="126">
        <f>'Kisi-kisi Data PG'!Z219</f>
        <v>0</v>
      </c>
      <c r="W234" s="126"/>
      <c r="X234" s="126"/>
      <c r="Y234" s="127"/>
    </row>
    <row r="235" spans="2:25" x14ac:dyDescent="0.25">
      <c r="B235" s="109"/>
      <c r="C235" s="110"/>
      <c r="D235" s="110"/>
      <c r="E235" s="111"/>
      <c r="F235" s="112">
        <f>'Kisi-kisi Data PG'!I19</f>
        <v>0</v>
      </c>
      <c r="G235" s="113"/>
      <c r="H235" s="15" t="s">
        <v>27</v>
      </c>
      <c r="I235" s="138" t="str">
        <f>'Kisi-kisi Data PG'!N19</f>
        <v>I think it's good idea for us</v>
      </c>
      <c r="J235" s="126"/>
      <c r="K235" s="126"/>
      <c r="L235" s="127"/>
      <c r="O235" s="114"/>
      <c r="P235" s="145"/>
      <c r="Q235" s="145"/>
      <c r="R235" s="115"/>
      <c r="S235" s="112">
        <f>'Kisi-kisi Data PG'!V219</f>
        <v>0</v>
      </c>
      <c r="T235" s="113"/>
      <c r="U235" s="15" t="s">
        <v>27</v>
      </c>
      <c r="V235" s="126">
        <f>'Kisi-kisi Data PG'!AA219</f>
        <v>0</v>
      </c>
      <c r="W235" s="126"/>
      <c r="X235" s="126"/>
      <c r="Y235" s="127"/>
    </row>
    <row r="236" spans="2:25" x14ac:dyDescent="0.25">
      <c r="B236" s="109"/>
      <c r="C236" s="110"/>
      <c r="D236" s="110"/>
      <c r="E236" s="111"/>
      <c r="F236" s="114"/>
      <c r="G236" s="115"/>
      <c r="H236" s="16"/>
      <c r="I236" s="14"/>
      <c r="J236" s="14"/>
      <c r="K236" s="14"/>
      <c r="L236" s="17"/>
      <c r="O236" s="114"/>
      <c r="P236" s="145"/>
      <c r="Q236" s="145"/>
      <c r="R236" s="115"/>
      <c r="S236" s="114"/>
      <c r="T236" s="115"/>
      <c r="U236" s="16"/>
      <c r="V236" s="14"/>
      <c r="W236" s="14"/>
      <c r="X236" s="14"/>
      <c r="Y236" s="17"/>
    </row>
    <row r="237" spans="2:25" x14ac:dyDescent="0.25">
      <c r="B237" s="121"/>
      <c r="C237" s="122"/>
      <c r="D237" s="122"/>
      <c r="E237" s="123"/>
      <c r="F237" s="116"/>
      <c r="G237" s="117"/>
      <c r="H237" s="18"/>
      <c r="I237" s="19"/>
      <c r="J237" s="19"/>
      <c r="K237" s="19"/>
      <c r="L237" s="20"/>
      <c r="O237" s="116"/>
      <c r="P237" s="150"/>
      <c r="Q237" s="150"/>
      <c r="R237" s="117"/>
      <c r="S237" s="116"/>
      <c r="T237" s="117"/>
      <c r="U237" s="18"/>
      <c r="V237" s="19"/>
      <c r="W237" s="19"/>
      <c r="X237" s="19"/>
      <c r="Y237" s="20"/>
    </row>
    <row r="240" spans="2:25" x14ac:dyDescent="0.25">
      <c r="B240" s="130" t="s">
        <v>30</v>
      </c>
      <c r="C240" s="130"/>
      <c r="D240" s="130"/>
      <c r="E240" s="130"/>
      <c r="F240" s="131" t="s">
        <v>31</v>
      </c>
      <c r="G240" s="131"/>
      <c r="H240" s="131"/>
      <c r="I240" s="131"/>
      <c r="J240" s="131"/>
      <c r="K240" s="131"/>
      <c r="L240" s="131"/>
      <c r="O240" s="130" t="s">
        <v>30</v>
      </c>
      <c r="P240" s="130"/>
      <c r="Q240" s="130"/>
      <c r="R240" s="130"/>
      <c r="S240" s="131" t="s">
        <v>31</v>
      </c>
      <c r="T240" s="131"/>
      <c r="U240" s="131"/>
      <c r="V240" s="131"/>
      <c r="W240" s="131"/>
      <c r="X240" s="131"/>
      <c r="Y240" s="131"/>
    </row>
    <row r="241" spans="2:25" x14ac:dyDescent="0.25">
      <c r="B241" s="106" t="str">
        <f>'Kisi-kisi Data PG'!D20</f>
        <v>Menganalisis fungsi sosial, struktur teks, dan unsur kebahasaan teks interaksi transaksional lisan dan tulis yang melibatkan tindakan      memberi dan meminta informasi terkait pendapat dan pikiran, sesuai dengan konteks penggunaannya.  (Perhatikan unsur kebahasaan I think, I suppose, in my opinion)</v>
      </c>
      <c r="C241" s="107"/>
      <c r="D241" s="107"/>
      <c r="E241" s="108"/>
      <c r="F241" s="136" t="s">
        <v>16</v>
      </c>
      <c r="G241" s="136"/>
      <c r="H241" s="136"/>
      <c r="I241" s="136"/>
      <c r="J241" s="136"/>
      <c r="K241" s="136"/>
      <c r="L241" s="136"/>
      <c r="O241" s="112">
        <f>'Kisi-kisi Data PG'!Q240</f>
        <v>0</v>
      </c>
      <c r="P241" s="144"/>
      <c r="Q241" s="144"/>
      <c r="R241" s="113"/>
      <c r="S241" s="136" t="s">
        <v>16</v>
      </c>
      <c r="T241" s="136"/>
      <c r="U241" s="136"/>
      <c r="V241" s="136"/>
      <c r="W241" s="136"/>
      <c r="X241" s="136"/>
      <c r="Y241" s="136"/>
    </row>
    <row r="242" spans="2:25" x14ac:dyDescent="0.25">
      <c r="B242" s="109"/>
      <c r="C242" s="110"/>
      <c r="D242" s="110"/>
      <c r="E242" s="111"/>
      <c r="F242" s="136"/>
      <c r="G242" s="136"/>
      <c r="H242" s="136"/>
      <c r="I242" s="136"/>
      <c r="J242" s="136"/>
      <c r="K242" s="136"/>
      <c r="L242" s="136"/>
      <c r="O242" s="114"/>
      <c r="P242" s="145"/>
      <c r="Q242" s="145"/>
      <c r="R242" s="115"/>
      <c r="S242" s="136"/>
      <c r="T242" s="136"/>
      <c r="U242" s="136"/>
      <c r="V242" s="136"/>
      <c r="W242" s="136"/>
      <c r="X242" s="136"/>
      <c r="Y242" s="136"/>
    </row>
    <row r="243" spans="2:25" x14ac:dyDescent="0.25">
      <c r="B243" s="109"/>
      <c r="C243" s="110"/>
      <c r="D243" s="110"/>
      <c r="E243" s="111"/>
      <c r="F243" s="124" t="s">
        <v>32</v>
      </c>
      <c r="G243" s="125"/>
      <c r="H243" s="106" t="str">
        <f>'Kisi-kisi Data PG'!J20</f>
        <v xml:space="preserve">12. A :” My cat is really cute, what do you think?
B :” ……..”
</v>
      </c>
      <c r="I243" s="107"/>
      <c r="J243" s="107"/>
      <c r="K243" s="107"/>
      <c r="L243" s="108"/>
      <c r="O243" s="114"/>
      <c r="P243" s="145"/>
      <c r="Q243" s="145"/>
      <c r="R243" s="115"/>
      <c r="S243" s="124" t="s">
        <v>32</v>
      </c>
      <c r="T243" s="125"/>
      <c r="U243" s="112">
        <f>'Kisi-kisi Data PG'!W240</f>
        <v>0</v>
      </c>
      <c r="V243" s="144"/>
      <c r="W243" s="144"/>
      <c r="X243" s="144"/>
      <c r="Y243" s="113"/>
    </row>
    <row r="244" spans="2:25" x14ac:dyDescent="0.25">
      <c r="B244" s="109"/>
      <c r="C244" s="110"/>
      <c r="D244" s="110"/>
      <c r="E244" s="111"/>
      <c r="F244" s="124"/>
      <c r="G244" s="125"/>
      <c r="H244" s="109"/>
      <c r="I244" s="110"/>
      <c r="J244" s="110"/>
      <c r="K244" s="110"/>
      <c r="L244" s="111"/>
      <c r="O244" s="114"/>
      <c r="P244" s="145"/>
      <c r="Q244" s="145"/>
      <c r="R244" s="115"/>
      <c r="S244" s="124"/>
      <c r="T244" s="125"/>
      <c r="U244" s="114"/>
      <c r="V244" s="145"/>
      <c r="W244" s="145"/>
      <c r="X244" s="145"/>
      <c r="Y244" s="115"/>
    </row>
    <row r="245" spans="2:25" x14ac:dyDescent="0.25">
      <c r="B245" s="121"/>
      <c r="C245" s="122"/>
      <c r="D245" s="122"/>
      <c r="E245" s="123"/>
      <c r="F245" s="112">
        <f>'Kisi-kisi Data PG'!H20</f>
        <v>12</v>
      </c>
      <c r="G245" s="113"/>
      <c r="H245" s="109"/>
      <c r="I245" s="110"/>
      <c r="J245" s="110"/>
      <c r="K245" s="110"/>
      <c r="L245" s="111"/>
      <c r="O245" s="116"/>
      <c r="P245" s="150"/>
      <c r="Q245" s="150"/>
      <c r="R245" s="117"/>
      <c r="S245" s="112">
        <f>'Kisi-kisi Data PG'!U20</f>
        <v>0</v>
      </c>
      <c r="T245" s="113"/>
      <c r="U245" s="114"/>
      <c r="V245" s="145"/>
      <c r="W245" s="145"/>
      <c r="X245" s="145"/>
      <c r="Y245" s="115"/>
    </row>
    <row r="246" spans="2:25" x14ac:dyDescent="0.25">
      <c r="B246" s="118" t="s">
        <v>34</v>
      </c>
      <c r="C246" s="119"/>
      <c r="D246" s="119"/>
      <c r="E246" s="120"/>
      <c r="F246" s="114"/>
      <c r="G246" s="115"/>
      <c r="H246" s="109"/>
      <c r="I246" s="110"/>
      <c r="J246" s="110"/>
      <c r="K246" s="110"/>
      <c r="L246" s="111"/>
      <c r="O246" s="118" t="s">
        <v>34</v>
      </c>
      <c r="P246" s="119"/>
      <c r="Q246" s="119"/>
      <c r="R246" s="120"/>
      <c r="S246" s="114"/>
      <c r="T246" s="115"/>
      <c r="U246" s="114"/>
      <c r="V246" s="145"/>
      <c r="W246" s="145"/>
      <c r="X246" s="145"/>
      <c r="Y246" s="115"/>
    </row>
    <row r="247" spans="2:25" x14ac:dyDescent="0.25">
      <c r="B247" s="106" t="str">
        <f>'Kisi-kisi Data PG'!E20</f>
        <v>Giving for opinion</v>
      </c>
      <c r="C247" s="107"/>
      <c r="D247" s="107"/>
      <c r="E247" s="108"/>
      <c r="F247" s="114"/>
      <c r="G247" s="115"/>
      <c r="H247" s="109"/>
      <c r="I247" s="110"/>
      <c r="J247" s="110"/>
      <c r="K247" s="110"/>
      <c r="L247" s="111"/>
      <c r="O247" s="112">
        <f>'Kisi-kisi Data PG'!R240</f>
        <v>0</v>
      </c>
      <c r="P247" s="144"/>
      <c r="Q247" s="144"/>
      <c r="R247" s="113"/>
      <c r="S247" s="114"/>
      <c r="T247" s="115"/>
      <c r="U247" s="114"/>
      <c r="V247" s="145"/>
      <c r="W247" s="145"/>
      <c r="X247" s="145"/>
      <c r="Y247" s="115"/>
    </row>
    <row r="248" spans="2:25" x14ac:dyDescent="0.25">
      <c r="B248" s="109"/>
      <c r="C248" s="110"/>
      <c r="D248" s="110"/>
      <c r="E248" s="111"/>
      <c r="F248" s="116"/>
      <c r="G248" s="117"/>
      <c r="H248" s="109"/>
      <c r="I248" s="110"/>
      <c r="J248" s="110"/>
      <c r="K248" s="110"/>
      <c r="L248" s="111"/>
      <c r="O248" s="114"/>
      <c r="P248" s="145"/>
      <c r="Q248" s="145"/>
      <c r="R248" s="115"/>
      <c r="S248" s="116"/>
      <c r="T248" s="117"/>
      <c r="U248" s="114"/>
      <c r="V248" s="145"/>
      <c r="W248" s="145"/>
      <c r="X248" s="145"/>
      <c r="Y248" s="115"/>
    </row>
    <row r="249" spans="2:25" x14ac:dyDescent="0.25">
      <c r="B249" s="109"/>
      <c r="C249" s="110"/>
      <c r="D249" s="110"/>
      <c r="E249" s="111"/>
      <c r="F249" s="124" t="s">
        <v>8</v>
      </c>
      <c r="G249" s="125"/>
      <c r="H249" s="109"/>
      <c r="I249" s="110"/>
      <c r="J249" s="110"/>
      <c r="K249" s="110"/>
      <c r="L249" s="111"/>
      <c r="O249" s="114"/>
      <c r="P249" s="145"/>
      <c r="Q249" s="145"/>
      <c r="R249" s="115"/>
      <c r="S249" s="124" t="s">
        <v>8</v>
      </c>
      <c r="T249" s="125"/>
      <c r="U249" s="114"/>
      <c r="V249" s="145"/>
      <c r="W249" s="145"/>
      <c r="X249" s="145"/>
      <c r="Y249" s="115"/>
    </row>
    <row r="250" spans="2:25" x14ac:dyDescent="0.25">
      <c r="B250" s="109"/>
      <c r="C250" s="110"/>
      <c r="D250" s="110"/>
      <c r="E250" s="111"/>
      <c r="F250" s="124"/>
      <c r="G250" s="125"/>
      <c r="H250" s="109"/>
      <c r="I250" s="110"/>
      <c r="J250" s="110"/>
      <c r="K250" s="110"/>
      <c r="L250" s="111"/>
      <c r="O250" s="114"/>
      <c r="P250" s="145"/>
      <c r="Q250" s="145"/>
      <c r="R250" s="115"/>
      <c r="S250" s="124"/>
      <c r="T250" s="125"/>
      <c r="U250" s="114"/>
      <c r="V250" s="145"/>
      <c r="W250" s="145"/>
      <c r="X250" s="145"/>
      <c r="Y250" s="115"/>
    </row>
    <row r="251" spans="2:25" x14ac:dyDescent="0.25">
      <c r="B251" s="109"/>
      <c r="C251" s="110"/>
      <c r="D251" s="110"/>
      <c r="E251" s="111"/>
      <c r="F251" s="112" t="str">
        <f>'Kisi-kisi Data PG'!O20</f>
        <v>C</v>
      </c>
      <c r="G251" s="113"/>
      <c r="H251" s="109"/>
      <c r="I251" s="110"/>
      <c r="J251" s="110"/>
      <c r="K251" s="110"/>
      <c r="L251" s="111"/>
      <c r="O251" s="114"/>
      <c r="P251" s="145"/>
      <c r="Q251" s="145"/>
      <c r="R251" s="115"/>
      <c r="S251" s="112">
        <f>'Kisi-kisi Data PG'!AB240</f>
        <v>0</v>
      </c>
      <c r="T251" s="113"/>
      <c r="U251" s="114"/>
      <c r="V251" s="145"/>
      <c r="W251" s="145"/>
      <c r="X251" s="145"/>
      <c r="Y251" s="115"/>
    </row>
    <row r="252" spans="2:25" x14ac:dyDescent="0.25">
      <c r="B252" s="109"/>
      <c r="C252" s="110"/>
      <c r="D252" s="110"/>
      <c r="E252" s="111"/>
      <c r="F252" s="114"/>
      <c r="G252" s="115"/>
      <c r="H252" s="109"/>
      <c r="I252" s="110"/>
      <c r="J252" s="110"/>
      <c r="K252" s="110"/>
      <c r="L252" s="111"/>
      <c r="O252" s="114"/>
      <c r="P252" s="145"/>
      <c r="Q252" s="145"/>
      <c r="R252" s="115"/>
      <c r="S252" s="114"/>
      <c r="T252" s="115"/>
      <c r="U252" s="114"/>
      <c r="V252" s="145"/>
      <c r="W252" s="145"/>
      <c r="X252" s="145"/>
      <c r="Y252" s="115"/>
    </row>
    <row r="253" spans="2:25" x14ac:dyDescent="0.25">
      <c r="B253" s="121"/>
      <c r="C253" s="122"/>
      <c r="D253" s="122"/>
      <c r="E253" s="123"/>
      <c r="F253" s="116"/>
      <c r="G253" s="117"/>
      <c r="H253" s="15" t="s">
        <v>24</v>
      </c>
      <c r="I253" s="126" t="str">
        <f>'Kisi-kisi Data PG'!K20</f>
        <v>Are you talking to me?</v>
      </c>
      <c r="J253" s="126"/>
      <c r="K253" s="126"/>
      <c r="L253" s="127"/>
      <c r="O253" s="116"/>
      <c r="P253" s="150"/>
      <c r="Q253" s="150"/>
      <c r="R253" s="117"/>
      <c r="S253" s="116"/>
      <c r="T253" s="117"/>
      <c r="U253" s="15" t="s">
        <v>24</v>
      </c>
      <c r="V253" s="126">
        <f>'Kisi-kisi Data PG'!X240</f>
        <v>0</v>
      </c>
      <c r="W253" s="126"/>
      <c r="X253" s="126"/>
      <c r="Y253" s="127"/>
    </row>
    <row r="254" spans="2:25" x14ac:dyDescent="0.25">
      <c r="B254" s="118" t="s">
        <v>35</v>
      </c>
      <c r="C254" s="119"/>
      <c r="D254" s="119"/>
      <c r="E254" s="120"/>
      <c r="F254" s="132" t="s">
        <v>33</v>
      </c>
      <c r="G254" s="133"/>
      <c r="H254" s="15" t="s">
        <v>25</v>
      </c>
      <c r="I254" s="126" t="str">
        <f>'Kisi-kisi Data PG'!L20</f>
        <v>I think the cat is too cute to be eaten</v>
      </c>
      <c r="J254" s="126"/>
      <c r="K254" s="126"/>
      <c r="L254" s="127"/>
      <c r="O254" s="118" t="s">
        <v>35</v>
      </c>
      <c r="P254" s="119"/>
      <c r="Q254" s="119"/>
      <c r="R254" s="120"/>
      <c r="S254" s="132" t="s">
        <v>33</v>
      </c>
      <c r="T254" s="133"/>
      <c r="U254" s="15" t="s">
        <v>25</v>
      </c>
      <c r="V254" s="126">
        <f>'Kisi-kisi Data PG'!Y240</f>
        <v>0</v>
      </c>
      <c r="W254" s="126"/>
      <c r="X254" s="126"/>
      <c r="Y254" s="127"/>
    </row>
    <row r="255" spans="2:25" x14ac:dyDescent="0.25">
      <c r="B255" s="106" t="str">
        <f>'Kisi-kisi Data PG'!G20</f>
        <v>Mengidentifikasi penggunaan kalimat yang tepat dalam memberikan sebuah opini informal</v>
      </c>
      <c r="C255" s="107"/>
      <c r="D255" s="107"/>
      <c r="E255" s="108"/>
      <c r="F255" s="134"/>
      <c r="G255" s="135"/>
      <c r="H255" s="15" t="s">
        <v>26</v>
      </c>
      <c r="I255" s="126" t="str">
        <f>'Kisi-kisi Data PG'!M20</f>
        <v>I don't think I care about it</v>
      </c>
      <c r="J255" s="126"/>
      <c r="K255" s="126"/>
      <c r="L255" s="127"/>
      <c r="O255" s="112">
        <f>'Kisi-kisi Data PG'!T240</f>
        <v>0</v>
      </c>
      <c r="P255" s="144"/>
      <c r="Q255" s="144"/>
      <c r="R255" s="113"/>
      <c r="S255" s="134"/>
      <c r="T255" s="135"/>
      <c r="U255" s="15" t="s">
        <v>26</v>
      </c>
      <c r="V255" s="126">
        <f>'Kisi-kisi Data PG'!Z240</f>
        <v>0</v>
      </c>
      <c r="W255" s="126"/>
      <c r="X255" s="126"/>
      <c r="Y255" s="127"/>
    </row>
    <row r="256" spans="2:25" x14ac:dyDescent="0.25">
      <c r="B256" s="109"/>
      <c r="C256" s="110"/>
      <c r="D256" s="110"/>
      <c r="E256" s="111"/>
      <c r="F256" s="112">
        <f>'Kisi-kisi Data PG'!I20</f>
        <v>0</v>
      </c>
      <c r="G256" s="113"/>
      <c r="H256" s="15" t="s">
        <v>27</v>
      </c>
      <c r="I256" s="126" t="str">
        <f>'Kisi-kisi Data PG'!N20</f>
        <v>What do you think?</v>
      </c>
      <c r="J256" s="126"/>
      <c r="K256" s="126"/>
      <c r="L256" s="127"/>
      <c r="O256" s="114"/>
      <c r="P256" s="145"/>
      <c r="Q256" s="145"/>
      <c r="R256" s="115"/>
      <c r="S256" s="112">
        <f>'Kisi-kisi Data PG'!V240</f>
        <v>0</v>
      </c>
      <c r="T256" s="113"/>
      <c r="U256" s="15" t="s">
        <v>27</v>
      </c>
      <c r="V256" s="126">
        <f>'Kisi-kisi Data PG'!AA240</f>
        <v>0</v>
      </c>
      <c r="W256" s="126"/>
      <c r="X256" s="126"/>
      <c r="Y256" s="127"/>
    </row>
    <row r="257" spans="2:25" x14ac:dyDescent="0.25">
      <c r="B257" s="109"/>
      <c r="C257" s="110"/>
      <c r="D257" s="110"/>
      <c r="E257" s="111"/>
      <c r="F257" s="114"/>
      <c r="G257" s="115"/>
      <c r="H257" s="16"/>
      <c r="I257" s="14"/>
      <c r="J257" s="14"/>
      <c r="K257" s="14"/>
      <c r="L257" s="17"/>
      <c r="O257" s="114"/>
      <c r="P257" s="145"/>
      <c r="Q257" s="145"/>
      <c r="R257" s="115"/>
      <c r="S257" s="114"/>
      <c r="T257" s="115"/>
      <c r="U257" s="16"/>
      <c r="V257" s="14"/>
      <c r="W257" s="14"/>
      <c r="X257" s="14"/>
      <c r="Y257" s="17"/>
    </row>
    <row r="258" spans="2:25" x14ac:dyDescent="0.25">
      <c r="B258" s="121"/>
      <c r="C258" s="122"/>
      <c r="D258" s="122"/>
      <c r="E258" s="123"/>
      <c r="F258" s="116"/>
      <c r="G258" s="117"/>
      <c r="H258" s="18"/>
      <c r="I258" s="19"/>
      <c r="J258" s="19"/>
      <c r="K258" s="19"/>
      <c r="L258" s="20"/>
      <c r="O258" s="116"/>
      <c r="P258" s="150"/>
      <c r="Q258" s="150"/>
      <c r="R258" s="117"/>
      <c r="S258" s="116"/>
      <c r="T258" s="117"/>
      <c r="U258" s="18"/>
      <c r="V258" s="19"/>
      <c r="W258" s="19"/>
      <c r="X258" s="19"/>
      <c r="Y258" s="20"/>
    </row>
    <row r="261" spans="2:25" x14ac:dyDescent="0.25">
      <c r="B261" s="130" t="s">
        <v>30</v>
      </c>
      <c r="C261" s="130"/>
      <c r="D261" s="130"/>
      <c r="E261" s="130"/>
      <c r="F261" s="131" t="s">
        <v>31</v>
      </c>
      <c r="G261" s="131"/>
      <c r="H261" s="131"/>
      <c r="I261" s="131"/>
      <c r="J261" s="131"/>
      <c r="K261" s="131"/>
      <c r="L261" s="131"/>
      <c r="O261" s="130" t="s">
        <v>30</v>
      </c>
      <c r="P261" s="130"/>
      <c r="Q261" s="130"/>
      <c r="R261" s="130"/>
      <c r="S261" s="131" t="s">
        <v>31</v>
      </c>
      <c r="T261" s="131"/>
      <c r="U261" s="131"/>
      <c r="V261" s="131"/>
      <c r="W261" s="131"/>
      <c r="X261" s="131"/>
      <c r="Y261" s="131"/>
    </row>
    <row r="262" spans="2:25" x14ac:dyDescent="0.25">
      <c r="B262" s="106" t="str">
        <f>'Kisi-kisi Data PG'!D21</f>
        <v>Menganalisis fungsi sosial, struktur teks, dan unsur kebahasaan teks interaksi transaksional lisan dan tulis yang melibatkan tindakan      memberi dan meminta informasi terkait pendapat dan pikiran, sesuai dengan konteks penggunaannya.  (Perhatikan unsur kebahasaan I think, I suppose, in my opinion)</v>
      </c>
      <c r="C262" s="107"/>
      <c r="D262" s="107"/>
      <c r="E262" s="108"/>
      <c r="F262" s="136" t="s">
        <v>16</v>
      </c>
      <c r="G262" s="136"/>
      <c r="H262" s="136"/>
      <c r="I262" s="136"/>
      <c r="J262" s="136"/>
      <c r="K262" s="136"/>
      <c r="L262" s="136"/>
      <c r="O262" s="112">
        <f>'Kisi-kisi Data PG'!Q261</f>
        <v>0</v>
      </c>
      <c r="P262" s="144"/>
      <c r="Q262" s="144"/>
      <c r="R262" s="113"/>
      <c r="S262" s="136" t="s">
        <v>16</v>
      </c>
      <c r="T262" s="136"/>
      <c r="U262" s="136"/>
      <c r="V262" s="136"/>
      <c r="W262" s="136"/>
      <c r="X262" s="136"/>
      <c r="Y262" s="136"/>
    </row>
    <row r="263" spans="2:25" x14ac:dyDescent="0.25">
      <c r="B263" s="109"/>
      <c r="C263" s="110"/>
      <c r="D263" s="110"/>
      <c r="E263" s="111"/>
      <c r="F263" s="136"/>
      <c r="G263" s="136"/>
      <c r="H263" s="136"/>
      <c r="I263" s="136"/>
      <c r="J263" s="136"/>
      <c r="K263" s="136"/>
      <c r="L263" s="136"/>
      <c r="O263" s="114"/>
      <c r="P263" s="145"/>
      <c r="Q263" s="145"/>
      <c r="R263" s="115"/>
      <c r="S263" s="136"/>
      <c r="T263" s="136"/>
      <c r="U263" s="136"/>
      <c r="V263" s="136"/>
      <c r="W263" s="136"/>
      <c r="X263" s="136"/>
      <c r="Y263" s="136"/>
    </row>
    <row r="264" spans="2:25" x14ac:dyDescent="0.25">
      <c r="B264" s="109"/>
      <c r="C264" s="110"/>
      <c r="D264" s="110"/>
      <c r="E264" s="111"/>
      <c r="F264" s="124" t="s">
        <v>32</v>
      </c>
      <c r="G264" s="125"/>
      <c r="H264" s="106" t="str">
        <f>'Kisi-kisi Data PG'!J21</f>
        <v xml:space="preserve">13. A :”What do you think about that movie?”
B :”….”
</v>
      </c>
      <c r="I264" s="107"/>
      <c r="J264" s="107"/>
      <c r="K264" s="107"/>
      <c r="L264" s="108"/>
      <c r="O264" s="114"/>
      <c r="P264" s="145"/>
      <c r="Q264" s="145"/>
      <c r="R264" s="115"/>
      <c r="S264" s="124" t="s">
        <v>32</v>
      </c>
      <c r="T264" s="125"/>
      <c r="U264" s="112">
        <f>'Kisi-kisi Data PG'!W261</f>
        <v>0</v>
      </c>
      <c r="V264" s="144"/>
      <c r="W264" s="144"/>
      <c r="X264" s="144"/>
      <c r="Y264" s="113"/>
    </row>
    <row r="265" spans="2:25" x14ac:dyDescent="0.25">
      <c r="B265" s="109"/>
      <c r="C265" s="110"/>
      <c r="D265" s="110"/>
      <c r="E265" s="111"/>
      <c r="F265" s="124"/>
      <c r="G265" s="125"/>
      <c r="H265" s="109"/>
      <c r="I265" s="110"/>
      <c r="J265" s="110"/>
      <c r="K265" s="110"/>
      <c r="L265" s="111"/>
      <c r="O265" s="114"/>
      <c r="P265" s="145"/>
      <c r="Q265" s="145"/>
      <c r="R265" s="115"/>
      <c r="S265" s="124"/>
      <c r="T265" s="125"/>
      <c r="U265" s="114"/>
      <c r="V265" s="145"/>
      <c r="W265" s="145"/>
      <c r="X265" s="145"/>
      <c r="Y265" s="115"/>
    </row>
    <row r="266" spans="2:25" x14ac:dyDescent="0.25">
      <c r="B266" s="121"/>
      <c r="C266" s="122"/>
      <c r="D266" s="122"/>
      <c r="E266" s="123"/>
      <c r="F266" s="112">
        <f>'Kisi-kisi Data PG'!H21</f>
        <v>13</v>
      </c>
      <c r="G266" s="113"/>
      <c r="H266" s="109"/>
      <c r="I266" s="110"/>
      <c r="J266" s="110"/>
      <c r="K266" s="110"/>
      <c r="L266" s="111"/>
      <c r="O266" s="116"/>
      <c r="P266" s="150"/>
      <c r="Q266" s="150"/>
      <c r="R266" s="117"/>
      <c r="S266" s="112">
        <f>'Kisi-kisi Data PG'!U21</f>
        <v>0</v>
      </c>
      <c r="T266" s="113"/>
      <c r="U266" s="114"/>
      <c r="V266" s="145"/>
      <c r="W266" s="145"/>
      <c r="X266" s="145"/>
      <c r="Y266" s="115"/>
    </row>
    <row r="267" spans="2:25" x14ac:dyDescent="0.25">
      <c r="B267" s="118" t="s">
        <v>34</v>
      </c>
      <c r="C267" s="119"/>
      <c r="D267" s="119"/>
      <c r="E267" s="120"/>
      <c r="F267" s="114"/>
      <c r="G267" s="115"/>
      <c r="H267" s="109"/>
      <c r="I267" s="110"/>
      <c r="J267" s="110"/>
      <c r="K267" s="110"/>
      <c r="L267" s="111"/>
      <c r="O267" s="118" t="s">
        <v>34</v>
      </c>
      <c r="P267" s="119"/>
      <c r="Q267" s="119"/>
      <c r="R267" s="120"/>
      <c r="S267" s="114"/>
      <c r="T267" s="115"/>
      <c r="U267" s="114"/>
      <c r="V267" s="145"/>
      <c r="W267" s="145"/>
      <c r="X267" s="145"/>
      <c r="Y267" s="115"/>
    </row>
    <row r="268" spans="2:25" x14ac:dyDescent="0.25">
      <c r="B268" s="106" t="str">
        <f>'Kisi-kisi Data PG'!E21</f>
        <v>Giving for opinion</v>
      </c>
      <c r="C268" s="107"/>
      <c r="D268" s="107"/>
      <c r="E268" s="108"/>
      <c r="F268" s="114"/>
      <c r="G268" s="115"/>
      <c r="H268" s="109"/>
      <c r="I268" s="110"/>
      <c r="J268" s="110"/>
      <c r="K268" s="110"/>
      <c r="L268" s="111"/>
      <c r="O268" s="112">
        <f>'Kisi-kisi Data PG'!R261</f>
        <v>0</v>
      </c>
      <c r="P268" s="144"/>
      <c r="Q268" s="144"/>
      <c r="R268" s="113"/>
      <c r="S268" s="114"/>
      <c r="T268" s="115"/>
      <c r="U268" s="114"/>
      <c r="V268" s="145"/>
      <c r="W268" s="145"/>
      <c r="X268" s="145"/>
      <c r="Y268" s="115"/>
    </row>
    <row r="269" spans="2:25" x14ac:dyDescent="0.25">
      <c r="B269" s="109"/>
      <c r="C269" s="110"/>
      <c r="D269" s="110"/>
      <c r="E269" s="111"/>
      <c r="F269" s="116"/>
      <c r="G269" s="117"/>
      <c r="H269" s="109"/>
      <c r="I269" s="110"/>
      <c r="J269" s="110"/>
      <c r="K269" s="110"/>
      <c r="L269" s="111"/>
      <c r="O269" s="114"/>
      <c r="P269" s="145"/>
      <c r="Q269" s="145"/>
      <c r="R269" s="115"/>
      <c r="S269" s="116"/>
      <c r="T269" s="117"/>
      <c r="U269" s="114"/>
      <c r="V269" s="145"/>
      <c r="W269" s="145"/>
      <c r="X269" s="145"/>
      <c r="Y269" s="115"/>
    </row>
    <row r="270" spans="2:25" x14ac:dyDescent="0.25">
      <c r="B270" s="109"/>
      <c r="C270" s="110"/>
      <c r="D270" s="110"/>
      <c r="E270" s="111"/>
      <c r="F270" s="124" t="s">
        <v>8</v>
      </c>
      <c r="G270" s="125"/>
      <c r="H270" s="109"/>
      <c r="I270" s="110"/>
      <c r="J270" s="110"/>
      <c r="K270" s="110"/>
      <c r="L270" s="111"/>
      <c r="O270" s="114"/>
      <c r="P270" s="145"/>
      <c r="Q270" s="145"/>
      <c r="R270" s="115"/>
      <c r="S270" s="124" t="s">
        <v>8</v>
      </c>
      <c r="T270" s="125"/>
      <c r="U270" s="114"/>
      <c r="V270" s="145"/>
      <c r="W270" s="145"/>
      <c r="X270" s="145"/>
      <c r="Y270" s="115"/>
    </row>
    <row r="271" spans="2:25" x14ac:dyDescent="0.25">
      <c r="B271" s="109"/>
      <c r="C271" s="110"/>
      <c r="D271" s="110"/>
      <c r="E271" s="111"/>
      <c r="F271" s="124"/>
      <c r="G271" s="125"/>
      <c r="H271" s="109"/>
      <c r="I271" s="110"/>
      <c r="J271" s="110"/>
      <c r="K271" s="110"/>
      <c r="L271" s="111"/>
      <c r="O271" s="114"/>
      <c r="P271" s="145"/>
      <c r="Q271" s="145"/>
      <c r="R271" s="115"/>
      <c r="S271" s="124"/>
      <c r="T271" s="125"/>
      <c r="U271" s="114"/>
      <c r="V271" s="145"/>
      <c r="W271" s="145"/>
      <c r="X271" s="145"/>
      <c r="Y271" s="115"/>
    </row>
    <row r="272" spans="2:25" x14ac:dyDescent="0.25">
      <c r="B272" s="109"/>
      <c r="C272" s="110"/>
      <c r="D272" s="110"/>
      <c r="E272" s="111"/>
      <c r="F272" s="112" t="str">
        <f>'Kisi-kisi Data PG'!O21</f>
        <v>A</v>
      </c>
      <c r="G272" s="113"/>
      <c r="H272" s="109"/>
      <c r="I272" s="110"/>
      <c r="J272" s="110"/>
      <c r="K272" s="110"/>
      <c r="L272" s="111"/>
      <c r="O272" s="114"/>
      <c r="P272" s="145"/>
      <c r="Q272" s="145"/>
      <c r="R272" s="115"/>
      <c r="S272" s="112">
        <f>'Kisi-kisi Data PG'!AB261</f>
        <v>0</v>
      </c>
      <c r="T272" s="113"/>
      <c r="U272" s="114"/>
      <c r="V272" s="145"/>
      <c r="W272" s="145"/>
      <c r="X272" s="145"/>
      <c r="Y272" s="115"/>
    </row>
    <row r="273" spans="2:25" x14ac:dyDescent="0.25">
      <c r="B273" s="109"/>
      <c r="C273" s="110"/>
      <c r="D273" s="110"/>
      <c r="E273" s="111"/>
      <c r="F273" s="114"/>
      <c r="G273" s="115"/>
      <c r="H273" s="109"/>
      <c r="I273" s="110"/>
      <c r="J273" s="110"/>
      <c r="K273" s="110"/>
      <c r="L273" s="111"/>
      <c r="O273" s="114"/>
      <c r="P273" s="145"/>
      <c r="Q273" s="145"/>
      <c r="R273" s="115"/>
      <c r="S273" s="114"/>
      <c r="T273" s="115"/>
      <c r="U273" s="114"/>
      <c r="V273" s="145"/>
      <c r="W273" s="145"/>
      <c r="X273" s="145"/>
      <c r="Y273" s="115"/>
    </row>
    <row r="274" spans="2:25" x14ac:dyDescent="0.25">
      <c r="B274" s="121"/>
      <c r="C274" s="122"/>
      <c r="D274" s="122"/>
      <c r="E274" s="123"/>
      <c r="F274" s="116"/>
      <c r="G274" s="117"/>
      <c r="H274" s="15" t="s">
        <v>24</v>
      </c>
      <c r="I274" s="126" t="str">
        <f>'Kisi-kisi Data PG'!K21</f>
        <v>I like it</v>
      </c>
      <c r="J274" s="126"/>
      <c r="K274" s="126"/>
      <c r="L274" s="127"/>
      <c r="O274" s="116"/>
      <c r="P274" s="150"/>
      <c r="Q274" s="150"/>
      <c r="R274" s="117"/>
      <c r="S274" s="116"/>
      <c r="T274" s="117"/>
      <c r="U274" s="15" t="s">
        <v>24</v>
      </c>
      <c r="V274" s="126">
        <f>'Kisi-kisi Data PG'!X261</f>
        <v>0</v>
      </c>
      <c r="W274" s="126"/>
      <c r="X274" s="126"/>
      <c r="Y274" s="127"/>
    </row>
    <row r="275" spans="2:25" x14ac:dyDescent="0.25">
      <c r="B275" s="118" t="s">
        <v>35</v>
      </c>
      <c r="C275" s="119"/>
      <c r="D275" s="119"/>
      <c r="E275" s="120"/>
      <c r="F275" s="132" t="s">
        <v>33</v>
      </c>
      <c r="G275" s="133"/>
      <c r="H275" s="15" t="s">
        <v>25</v>
      </c>
      <c r="I275" s="126" t="str">
        <f>'Kisi-kisi Data PG'!L21</f>
        <v>Thank you</v>
      </c>
      <c r="J275" s="126"/>
      <c r="K275" s="126"/>
      <c r="L275" s="127"/>
      <c r="O275" s="118" t="s">
        <v>35</v>
      </c>
      <c r="P275" s="119"/>
      <c r="Q275" s="119"/>
      <c r="R275" s="120"/>
      <c r="S275" s="132" t="s">
        <v>33</v>
      </c>
      <c r="T275" s="133"/>
      <c r="U275" s="15" t="s">
        <v>25</v>
      </c>
      <c r="V275" s="126">
        <f>'Kisi-kisi Data PG'!Y261</f>
        <v>0</v>
      </c>
      <c r="W275" s="126"/>
      <c r="X275" s="126"/>
      <c r="Y275" s="127"/>
    </row>
    <row r="276" spans="2:25" x14ac:dyDescent="0.25">
      <c r="B276" s="106" t="e">
        <f>'Kisi-kisi Data PG'!#REF!</f>
        <v>#REF!</v>
      </c>
      <c r="C276" s="107"/>
      <c r="D276" s="107"/>
      <c r="E276" s="108"/>
      <c r="F276" s="134"/>
      <c r="G276" s="135"/>
      <c r="H276" s="15" t="s">
        <v>26</v>
      </c>
      <c r="I276" s="126" t="str">
        <f>'Kisi-kisi Data PG'!M21</f>
        <v>I can't hear you</v>
      </c>
      <c r="J276" s="126"/>
      <c r="K276" s="126"/>
      <c r="L276" s="127"/>
      <c r="O276" s="112">
        <f>'Kisi-kisi Data PG'!T261</f>
        <v>0</v>
      </c>
      <c r="P276" s="144"/>
      <c r="Q276" s="144"/>
      <c r="R276" s="113"/>
      <c r="S276" s="134"/>
      <c r="T276" s="135"/>
      <c r="U276" s="15" t="s">
        <v>26</v>
      </c>
      <c r="V276" s="126">
        <f>'Kisi-kisi Data PG'!Z261</f>
        <v>0</v>
      </c>
      <c r="W276" s="126"/>
      <c r="X276" s="126"/>
      <c r="Y276" s="127"/>
    </row>
    <row r="277" spans="2:25" x14ac:dyDescent="0.25">
      <c r="B277" s="109"/>
      <c r="C277" s="110"/>
      <c r="D277" s="110"/>
      <c r="E277" s="111"/>
      <c r="F277" s="112">
        <f>'Kisi-kisi Data PG'!I21</f>
        <v>0</v>
      </c>
      <c r="G277" s="113"/>
      <c r="H277" s="15" t="s">
        <v>27</v>
      </c>
      <c r="I277" s="126" t="str">
        <f>'Kisi-kisi Data PG'!N21</f>
        <v>Sorry forget that</v>
      </c>
      <c r="J277" s="126"/>
      <c r="K277" s="126"/>
      <c r="L277" s="127"/>
      <c r="O277" s="114"/>
      <c r="P277" s="145"/>
      <c r="Q277" s="145"/>
      <c r="R277" s="115"/>
      <c r="S277" s="112">
        <f>'Kisi-kisi Data PG'!V261</f>
        <v>0</v>
      </c>
      <c r="T277" s="113"/>
      <c r="U277" s="15" t="s">
        <v>27</v>
      </c>
      <c r="V277" s="126">
        <f>'Kisi-kisi Data PG'!AA261</f>
        <v>0</v>
      </c>
      <c r="W277" s="126"/>
      <c r="X277" s="126"/>
      <c r="Y277" s="127"/>
    </row>
    <row r="278" spans="2:25" x14ac:dyDescent="0.25">
      <c r="B278" s="109"/>
      <c r="C278" s="110"/>
      <c r="D278" s="110"/>
      <c r="E278" s="111"/>
      <c r="F278" s="114"/>
      <c r="G278" s="115"/>
      <c r="H278" s="16"/>
      <c r="I278" s="14"/>
      <c r="J278" s="14"/>
      <c r="K278" s="14"/>
      <c r="L278" s="17"/>
      <c r="O278" s="114"/>
      <c r="P278" s="145"/>
      <c r="Q278" s="145"/>
      <c r="R278" s="115"/>
      <c r="S278" s="114"/>
      <c r="T278" s="115"/>
      <c r="U278" s="16"/>
      <c r="V278" s="14"/>
      <c r="W278" s="14"/>
      <c r="X278" s="14"/>
      <c r="Y278" s="17"/>
    </row>
    <row r="279" spans="2:25" x14ac:dyDescent="0.25">
      <c r="B279" s="121"/>
      <c r="C279" s="122"/>
      <c r="D279" s="122"/>
      <c r="E279" s="123"/>
      <c r="F279" s="116"/>
      <c r="G279" s="117"/>
      <c r="H279" s="18"/>
      <c r="I279" s="19"/>
      <c r="J279" s="19"/>
      <c r="K279" s="19"/>
      <c r="L279" s="20"/>
      <c r="O279" s="116"/>
      <c r="P279" s="150"/>
      <c r="Q279" s="150"/>
      <c r="R279" s="117"/>
      <c r="S279" s="116"/>
      <c r="T279" s="117"/>
      <c r="U279" s="18"/>
      <c r="V279" s="19"/>
      <c r="W279" s="19"/>
      <c r="X279" s="19"/>
      <c r="Y279" s="20"/>
    </row>
    <row r="282" spans="2:25" x14ac:dyDescent="0.25">
      <c r="B282" s="130" t="s">
        <v>30</v>
      </c>
      <c r="C282" s="130"/>
      <c r="D282" s="130"/>
      <c r="E282" s="130"/>
      <c r="F282" s="131" t="s">
        <v>31</v>
      </c>
      <c r="G282" s="131"/>
      <c r="H282" s="131"/>
      <c r="I282" s="131"/>
      <c r="J282" s="131"/>
      <c r="K282" s="131"/>
      <c r="L282" s="131"/>
      <c r="O282" s="130" t="s">
        <v>30</v>
      </c>
      <c r="P282" s="130"/>
      <c r="Q282" s="130"/>
      <c r="R282" s="130"/>
      <c r="S282" s="131" t="s">
        <v>31</v>
      </c>
      <c r="T282" s="131"/>
      <c r="U282" s="131"/>
      <c r="V282" s="131"/>
      <c r="W282" s="131"/>
      <c r="X282" s="131"/>
      <c r="Y282" s="131"/>
    </row>
    <row r="283" spans="2:25" x14ac:dyDescent="0.25">
      <c r="B283" s="106" t="str">
        <f>'Kisi-kisi Data PG'!D22</f>
        <v>Menganalisis fungsi sosial, struktur teks, dan unsur kebahasaan teks interaksi transaksional lisan dan tulis yang melibatkan tindakan      memberi dan meminta informasi terkait pendapat dan pikiran, sesuai dengan konteks penggunaannya.  (Perhatikan unsur kebahasaan I think, I suppose, in my opinion)</v>
      </c>
      <c r="C283" s="107"/>
      <c r="D283" s="107"/>
      <c r="E283" s="108"/>
      <c r="F283" s="136" t="s">
        <v>16</v>
      </c>
      <c r="G283" s="136"/>
      <c r="H283" s="136"/>
      <c r="I283" s="136"/>
      <c r="J283" s="136"/>
      <c r="K283" s="136"/>
      <c r="L283" s="136"/>
      <c r="O283" s="112">
        <f>'Kisi-kisi Data PG'!Q282</f>
        <v>0</v>
      </c>
      <c r="P283" s="144"/>
      <c r="Q283" s="144"/>
      <c r="R283" s="113"/>
      <c r="S283" s="136" t="s">
        <v>16</v>
      </c>
      <c r="T283" s="136"/>
      <c r="U283" s="136"/>
      <c r="V283" s="136"/>
      <c r="W283" s="136"/>
      <c r="X283" s="136"/>
      <c r="Y283" s="136"/>
    </row>
    <row r="284" spans="2:25" x14ac:dyDescent="0.25">
      <c r="B284" s="109"/>
      <c r="C284" s="110"/>
      <c r="D284" s="110"/>
      <c r="E284" s="111"/>
      <c r="F284" s="136"/>
      <c r="G284" s="136"/>
      <c r="H284" s="136"/>
      <c r="I284" s="136"/>
      <c r="J284" s="136"/>
      <c r="K284" s="136"/>
      <c r="L284" s="136"/>
      <c r="O284" s="114"/>
      <c r="P284" s="145"/>
      <c r="Q284" s="145"/>
      <c r="R284" s="115"/>
      <c r="S284" s="136"/>
      <c r="T284" s="136"/>
      <c r="U284" s="136"/>
      <c r="V284" s="136"/>
      <c r="W284" s="136"/>
      <c r="X284" s="136"/>
      <c r="Y284" s="136"/>
    </row>
    <row r="285" spans="2:25" x14ac:dyDescent="0.25">
      <c r="B285" s="109"/>
      <c r="C285" s="110"/>
      <c r="D285" s="110"/>
      <c r="E285" s="111"/>
      <c r="F285" s="124" t="s">
        <v>32</v>
      </c>
      <c r="G285" s="125"/>
      <c r="H285" s="106" t="str">
        <f>'Kisi-kisi Data PG'!J22</f>
        <v xml:space="preserve">14. A :”I think Bandung is really hot today”
B: “I don’t think so, …. Bandung is very cold today”
</v>
      </c>
      <c r="I285" s="107"/>
      <c r="J285" s="107"/>
      <c r="K285" s="107"/>
      <c r="L285" s="108"/>
      <c r="O285" s="114"/>
      <c r="P285" s="145"/>
      <c r="Q285" s="145"/>
      <c r="R285" s="115"/>
      <c r="S285" s="124" t="s">
        <v>32</v>
      </c>
      <c r="T285" s="125"/>
      <c r="U285" s="112">
        <f>'Kisi-kisi Data PG'!W282</f>
        <v>0</v>
      </c>
      <c r="V285" s="144"/>
      <c r="W285" s="144"/>
      <c r="X285" s="144"/>
      <c r="Y285" s="113"/>
    </row>
    <row r="286" spans="2:25" x14ac:dyDescent="0.25">
      <c r="B286" s="109"/>
      <c r="C286" s="110"/>
      <c r="D286" s="110"/>
      <c r="E286" s="111"/>
      <c r="F286" s="124"/>
      <c r="G286" s="125"/>
      <c r="H286" s="109"/>
      <c r="I286" s="110"/>
      <c r="J286" s="110"/>
      <c r="K286" s="110"/>
      <c r="L286" s="111"/>
      <c r="O286" s="114"/>
      <c r="P286" s="145"/>
      <c r="Q286" s="145"/>
      <c r="R286" s="115"/>
      <c r="S286" s="124"/>
      <c r="T286" s="125"/>
      <c r="U286" s="114"/>
      <c r="V286" s="145"/>
      <c r="W286" s="145"/>
      <c r="X286" s="145"/>
      <c r="Y286" s="115"/>
    </row>
    <row r="287" spans="2:25" x14ac:dyDescent="0.25">
      <c r="B287" s="121"/>
      <c r="C287" s="122"/>
      <c r="D287" s="122"/>
      <c r="E287" s="123"/>
      <c r="F287" s="112">
        <f>'Kisi-kisi Data PG'!H22</f>
        <v>14</v>
      </c>
      <c r="G287" s="113"/>
      <c r="H287" s="109"/>
      <c r="I287" s="110"/>
      <c r="J287" s="110"/>
      <c r="K287" s="110"/>
      <c r="L287" s="111"/>
      <c r="O287" s="116"/>
      <c r="P287" s="150"/>
      <c r="Q287" s="150"/>
      <c r="R287" s="117"/>
      <c r="S287" s="112">
        <f>'Kisi-kisi Data PG'!U22</f>
        <v>0</v>
      </c>
      <c r="T287" s="113"/>
      <c r="U287" s="114"/>
      <c r="V287" s="145"/>
      <c r="W287" s="145"/>
      <c r="X287" s="145"/>
      <c r="Y287" s="115"/>
    </row>
    <row r="288" spans="2:25" x14ac:dyDescent="0.25">
      <c r="B288" s="118" t="s">
        <v>34</v>
      </c>
      <c r="C288" s="119"/>
      <c r="D288" s="119"/>
      <c r="E288" s="120"/>
      <c r="F288" s="114"/>
      <c r="G288" s="115"/>
      <c r="H288" s="109"/>
      <c r="I288" s="110"/>
      <c r="J288" s="110"/>
      <c r="K288" s="110"/>
      <c r="L288" s="111"/>
      <c r="O288" s="118" t="s">
        <v>34</v>
      </c>
      <c r="P288" s="119"/>
      <c r="Q288" s="119"/>
      <c r="R288" s="120"/>
      <c r="S288" s="114"/>
      <c r="T288" s="115"/>
      <c r="U288" s="114"/>
      <c r="V288" s="145"/>
      <c r="W288" s="145"/>
      <c r="X288" s="145"/>
      <c r="Y288" s="115"/>
    </row>
    <row r="289" spans="2:25" x14ac:dyDescent="0.25">
      <c r="B289" s="106" t="str">
        <f>'Kisi-kisi Data PG'!E22</f>
        <v>Giving for opinion</v>
      </c>
      <c r="C289" s="107"/>
      <c r="D289" s="107"/>
      <c r="E289" s="108"/>
      <c r="F289" s="114"/>
      <c r="G289" s="115"/>
      <c r="H289" s="109"/>
      <c r="I289" s="110"/>
      <c r="J289" s="110"/>
      <c r="K289" s="110"/>
      <c r="L289" s="111"/>
      <c r="O289" s="112">
        <f>'Kisi-kisi Data PG'!R282</f>
        <v>0</v>
      </c>
      <c r="P289" s="144"/>
      <c r="Q289" s="144"/>
      <c r="R289" s="113"/>
      <c r="S289" s="114"/>
      <c r="T289" s="115"/>
      <c r="U289" s="114"/>
      <c r="V289" s="145"/>
      <c r="W289" s="145"/>
      <c r="X289" s="145"/>
      <c r="Y289" s="115"/>
    </row>
    <row r="290" spans="2:25" x14ac:dyDescent="0.25">
      <c r="B290" s="109"/>
      <c r="C290" s="110"/>
      <c r="D290" s="110"/>
      <c r="E290" s="111"/>
      <c r="F290" s="116"/>
      <c r="G290" s="117"/>
      <c r="H290" s="109"/>
      <c r="I290" s="110"/>
      <c r="J290" s="110"/>
      <c r="K290" s="110"/>
      <c r="L290" s="111"/>
      <c r="O290" s="114"/>
      <c r="P290" s="145"/>
      <c r="Q290" s="145"/>
      <c r="R290" s="115"/>
      <c r="S290" s="116"/>
      <c r="T290" s="117"/>
      <c r="U290" s="114"/>
      <c r="V290" s="145"/>
      <c r="W290" s="145"/>
      <c r="X290" s="145"/>
      <c r="Y290" s="115"/>
    </row>
    <row r="291" spans="2:25" x14ac:dyDescent="0.25">
      <c r="B291" s="109"/>
      <c r="C291" s="110"/>
      <c r="D291" s="110"/>
      <c r="E291" s="111"/>
      <c r="F291" s="124" t="s">
        <v>8</v>
      </c>
      <c r="G291" s="125"/>
      <c r="H291" s="109"/>
      <c r="I291" s="110"/>
      <c r="J291" s="110"/>
      <c r="K291" s="110"/>
      <c r="L291" s="111"/>
      <c r="O291" s="114"/>
      <c r="P291" s="145"/>
      <c r="Q291" s="145"/>
      <c r="R291" s="115"/>
      <c r="S291" s="124" t="s">
        <v>8</v>
      </c>
      <c r="T291" s="125"/>
      <c r="U291" s="114"/>
      <c r="V291" s="145"/>
      <c r="W291" s="145"/>
      <c r="X291" s="145"/>
      <c r="Y291" s="115"/>
    </row>
    <row r="292" spans="2:25" x14ac:dyDescent="0.25">
      <c r="B292" s="109"/>
      <c r="C292" s="110"/>
      <c r="D292" s="110"/>
      <c r="E292" s="111"/>
      <c r="F292" s="124"/>
      <c r="G292" s="125"/>
      <c r="H292" s="109"/>
      <c r="I292" s="110"/>
      <c r="J292" s="110"/>
      <c r="K292" s="110"/>
      <c r="L292" s="111"/>
      <c r="O292" s="114"/>
      <c r="P292" s="145"/>
      <c r="Q292" s="145"/>
      <c r="R292" s="115"/>
      <c r="S292" s="124"/>
      <c r="T292" s="125"/>
      <c r="U292" s="114"/>
      <c r="V292" s="145"/>
      <c r="W292" s="145"/>
      <c r="X292" s="145"/>
      <c r="Y292" s="115"/>
    </row>
    <row r="293" spans="2:25" x14ac:dyDescent="0.25">
      <c r="B293" s="109"/>
      <c r="C293" s="110"/>
      <c r="D293" s="110"/>
      <c r="E293" s="111"/>
      <c r="F293" s="112" t="str">
        <f>'Kisi-kisi Data PG'!O22</f>
        <v>D</v>
      </c>
      <c r="G293" s="113"/>
      <c r="H293" s="109"/>
      <c r="I293" s="110"/>
      <c r="J293" s="110"/>
      <c r="K293" s="110"/>
      <c r="L293" s="111"/>
      <c r="O293" s="114"/>
      <c r="P293" s="145"/>
      <c r="Q293" s="145"/>
      <c r="R293" s="115"/>
      <c r="S293" s="112">
        <f>'Kisi-kisi Data PG'!AB282</f>
        <v>0</v>
      </c>
      <c r="T293" s="113"/>
      <c r="U293" s="114"/>
      <c r="V293" s="145"/>
      <c r="W293" s="145"/>
      <c r="X293" s="145"/>
      <c r="Y293" s="115"/>
    </row>
    <row r="294" spans="2:25" x14ac:dyDescent="0.25">
      <c r="B294" s="109"/>
      <c r="C294" s="110"/>
      <c r="D294" s="110"/>
      <c r="E294" s="111"/>
      <c r="F294" s="114"/>
      <c r="G294" s="115"/>
      <c r="H294" s="109"/>
      <c r="I294" s="110"/>
      <c r="J294" s="110"/>
      <c r="K294" s="110"/>
      <c r="L294" s="111"/>
      <c r="O294" s="114"/>
      <c r="P294" s="145"/>
      <c r="Q294" s="145"/>
      <c r="R294" s="115"/>
      <c r="S294" s="114"/>
      <c r="T294" s="115"/>
      <c r="U294" s="114"/>
      <c r="V294" s="145"/>
      <c r="W294" s="145"/>
      <c r="X294" s="145"/>
      <c r="Y294" s="115"/>
    </row>
    <row r="295" spans="2:25" x14ac:dyDescent="0.25">
      <c r="B295" s="121"/>
      <c r="C295" s="122"/>
      <c r="D295" s="122"/>
      <c r="E295" s="123"/>
      <c r="F295" s="116"/>
      <c r="G295" s="117"/>
      <c r="H295" s="15" t="s">
        <v>24</v>
      </c>
      <c r="I295" s="126" t="str">
        <f>'Kisi-kisi Data PG'!K22</f>
        <v>I know it</v>
      </c>
      <c r="J295" s="126"/>
      <c r="K295" s="126"/>
      <c r="L295" s="127"/>
      <c r="O295" s="116"/>
      <c r="P295" s="150"/>
      <c r="Q295" s="150"/>
      <c r="R295" s="117"/>
      <c r="S295" s="116"/>
      <c r="T295" s="117"/>
      <c r="U295" s="15" t="s">
        <v>24</v>
      </c>
      <c r="V295" s="126">
        <f>'Kisi-kisi Data PG'!X282</f>
        <v>0</v>
      </c>
      <c r="W295" s="126"/>
      <c r="X295" s="126"/>
      <c r="Y295" s="127"/>
    </row>
    <row r="296" spans="2:25" x14ac:dyDescent="0.25">
      <c r="B296" s="118" t="s">
        <v>35</v>
      </c>
      <c r="C296" s="119"/>
      <c r="D296" s="119"/>
      <c r="E296" s="120"/>
      <c r="F296" s="132" t="s">
        <v>33</v>
      </c>
      <c r="G296" s="133"/>
      <c r="H296" s="15" t="s">
        <v>25</v>
      </c>
      <c r="I296" s="126" t="str">
        <f>'Kisi-kisi Data PG'!L22</f>
        <v>I am thinking of</v>
      </c>
      <c r="J296" s="126"/>
      <c r="K296" s="126"/>
      <c r="L296" s="127"/>
      <c r="O296" s="118" t="s">
        <v>35</v>
      </c>
      <c r="P296" s="119"/>
      <c r="Q296" s="119"/>
      <c r="R296" s="120"/>
      <c r="S296" s="132" t="s">
        <v>33</v>
      </c>
      <c r="T296" s="133"/>
      <c r="U296" s="15" t="s">
        <v>25</v>
      </c>
      <c r="V296" s="126">
        <f>'Kisi-kisi Data PG'!Y282</f>
        <v>0</v>
      </c>
      <c r="W296" s="126"/>
      <c r="X296" s="126"/>
      <c r="Y296" s="127"/>
    </row>
    <row r="297" spans="2:25" x14ac:dyDescent="0.25">
      <c r="B297" s="106" t="str">
        <f>'Kisi-kisi Data PG'!G22</f>
        <v>Mengidentifikasi penggunaan kalimat yang tepat dalam memberikan sebuah opini informal</v>
      </c>
      <c r="C297" s="107"/>
      <c r="D297" s="107"/>
      <c r="E297" s="108"/>
      <c r="F297" s="134"/>
      <c r="G297" s="135"/>
      <c r="H297" s="15" t="s">
        <v>26</v>
      </c>
      <c r="I297" s="126" t="str">
        <f>'Kisi-kisi Data PG'!M22</f>
        <v>He forget it</v>
      </c>
      <c r="J297" s="126"/>
      <c r="K297" s="126"/>
      <c r="L297" s="127"/>
      <c r="O297" s="112">
        <f>'Kisi-kisi Data PG'!T282</f>
        <v>0</v>
      </c>
      <c r="P297" s="144"/>
      <c r="Q297" s="144"/>
      <c r="R297" s="113"/>
      <c r="S297" s="134"/>
      <c r="T297" s="135"/>
      <c r="U297" s="15" t="s">
        <v>26</v>
      </c>
      <c r="V297" s="126">
        <f>'Kisi-kisi Data PG'!Z282</f>
        <v>0</v>
      </c>
      <c r="W297" s="126"/>
      <c r="X297" s="126"/>
      <c r="Y297" s="127"/>
    </row>
    <row r="298" spans="2:25" x14ac:dyDescent="0.25">
      <c r="B298" s="109"/>
      <c r="C298" s="110"/>
      <c r="D298" s="110"/>
      <c r="E298" s="111"/>
      <c r="F298" s="112">
        <f>'Kisi-kisi Data PG'!I22</f>
        <v>0</v>
      </c>
      <c r="G298" s="113"/>
      <c r="H298" s="15" t="s">
        <v>27</v>
      </c>
      <c r="I298" s="126" t="str">
        <f>'Kisi-kisi Data PG'!N22</f>
        <v>In my opinion</v>
      </c>
      <c r="J298" s="126"/>
      <c r="K298" s="126"/>
      <c r="L298" s="127"/>
      <c r="O298" s="114"/>
      <c r="P298" s="145"/>
      <c r="Q298" s="145"/>
      <c r="R298" s="115"/>
      <c r="S298" s="112">
        <f>'Kisi-kisi Data PG'!V282</f>
        <v>0</v>
      </c>
      <c r="T298" s="113"/>
      <c r="U298" s="15" t="s">
        <v>27</v>
      </c>
      <c r="V298" s="126">
        <f>'Kisi-kisi Data PG'!AA282</f>
        <v>0</v>
      </c>
      <c r="W298" s="126"/>
      <c r="X298" s="126"/>
      <c r="Y298" s="127"/>
    </row>
    <row r="299" spans="2:25" x14ac:dyDescent="0.25">
      <c r="B299" s="109"/>
      <c r="C299" s="110"/>
      <c r="D299" s="110"/>
      <c r="E299" s="111"/>
      <c r="F299" s="114"/>
      <c r="G299" s="115"/>
      <c r="H299" s="16"/>
      <c r="I299" s="14"/>
      <c r="J299" s="14"/>
      <c r="K299" s="14"/>
      <c r="L299" s="17"/>
      <c r="O299" s="114"/>
      <c r="P299" s="145"/>
      <c r="Q299" s="145"/>
      <c r="R299" s="115"/>
      <c r="S299" s="114"/>
      <c r="T299" s="115"/>
      <c r="U299" s="16"/>
      <c r="V299" s="14"/>
      <c r="W299" s="14"/>
      <c r="X299" s="14"/>
      <c r="Y299" s="17"/>
    </row>
    <row r="300" spans="2:25" x14ac:dyDescent="0.25">
      <c r="B300" s="121"/>
      <c r="C300" s="122"/>
      <c r="D300" s="122"/>
      <c r="E300" s="123"/>
      <c r="F300" s="116"/>
      <c r="G300" s="117"/>
      <c r="H300" s="18"/>
      <c r="I300" s="19"/>
      <c r="J300" s="19"/>
      <c r="K300" s="19"/>
      <c r="L300" s="20"/>
      <c r="O300" s="116"/>
      <c r="P300" s="150"/>
      <c r="Q300" s="150"/>
      <c r="R300" s="117"/>
      <c r="S300" s="116"/>
      <c r="T300" s="117"/>
      <c r="U300" s="18"/>
      <c r="V300" s="19"/>
      <c r="W300" s="19"/>
      <c r="X300" s="19"/>
      <c r="Y300" s="20"/>
    </row>
    <row r="303" spans="2:25" x14ac:dyDescent="0.25">
      <c r="B303" s="130" t="s">
        <v>30</v>
      </c>
      <c r="C303" s="130"/>
      <c r="D303" s="130"/>
      <c r="E303" s="130"/>
      <c r="F303" s="131" t="s">
        <v>31</v>
      </c>
      <c r="G303" s="131"/>
      <c r="H303" s="131"/>
      <c r="I303" s="131"/>
      <c r="J303" s="131"/>
      <c r="K303" s="131"/>
      <c r="L303" s="131"/>
      <c r="O303" s="130" t="s">
        <v>30</v>
      </c>
      <c r="P303" s="130"/>
      <c r="Q303" s="130"/>
      <c r="R303" s="130"/>
      <c r="S303" s="131" t="s">
        <v>31</v>
      </c>
      <c r="T303" s="131"/>
      <c r="U303" s="131"/>
      <c r="V303" s="131"/>
      <c r="W303" s="131"/>
      <c r="X303" s="131"/>
      <c r="Y303" s="131"/>
    </row>
    <row r="304" spans="2:25" x14ac:dyDescent="0.25">
      <c r="B304" s="106" t="str">
        <f>'Kisi-kisi Data PG'!D23</f>
        <v>Menganalisis fungsi sosial, struktur teks, dan unsur kebahasaan teks interaksi transaksional lisan dan tulis yang melibatkan tindakan      memberi dan meminta informasi terkait pendapat dan pikiran, sesuai dengan konteks penggunaannya.  (Perhatikan unsur kebahasaan I think, I suppose, in my opinion)</v>
      </c>
      <c r="C304" s="107"/>
      <c r="D304" s="107"/>
      <c r="E304" s="108"/>
      <c r="F304" s="136" t="s">
        <v>16</v>
      </c>
      <c r="G304" s="136"/>
      <c r="H304" s="136"/>
      <c r="I304" s="136"/>
      <c r="J304" s="136"/>
      <c r="K304" s="136"/>
      <c r="L304" s="136"/>
      <c r="O304" s="112">
        <f>'Kisi-kisi Data PG'!Q303</f>
        <v>0</v>
      </c>
      <c r="P304" s="144"/>
      <c r="Q304" s="144"/>
      <c r="R304" s="113"/>
      <c r="S304" s="136" t="s">
        <v>16</v>
      </c>
      <c r="T304" s="136"/>
      <c r="U304" s="136"/>
      <c r="V304" s="136"/>
      <c r="W304" s="136"/>
      <c r="X304" s="136"/>
      <c r="Y304" s="136"/>
    </row>
    <row r="305" spans="2:25" x14ac:dyDescent="0.25">
      <c r="B305" s="109"/>
      <c r="C305" s="110"/>
      <c r="D305" s="110"/>
      <c r="E305" s="111"/>
      <c r="F305" s="136"/>
      <c r="G305" s="136"/>
      <c r="H305" s="136"/>
      <c r="I305" s="136"/>
      <c r="J305" s="136"/>
      <c r="K305" s="136"/>
      <c r="L305" s="136"/>
      <c r="O305" s="114"/>
      <c r="P305" s="145"/>
      <c r="Q305" s="145"/>
      <c r="R305" s="115"/>
      <c r="S305" s="136"/>
      <c r="T305" s="136"/>
      <c r="U305" s="136"/>
      <c r="V305" s="136"/>
      <c r="W305" s="136"/>
      <c r="X305" s="136"/>
      <c r="Y305" s="136"/>
    </row>
    <row r="306" spans="2:25" x14ac:dyDescent="0.25">
      <c r="B306" s="109"/>
      <c r="C306" s="110"/>
      <c r="D306" s="110"/>
      <c r="E306" s="111"/>
      <c r="F306" s="124" t="s">
        <v>32</v>
      </c>
      <c r="G306" s="125"/>
      <c r="H306" s="106" t="str">
        <f>'Kisi-kisi Data PG'!J23</f>
        <v xml:space="preserve">15. A :”I feel tired and dizzy”
B :” …. You should lie down and sleep”
</v>
      </c>
      <c r="I306" s="139"/>
      <c r="J306" s="139"/>
      <c r="K306" s="139"/>
      <c r="L306" s="140"/>
      <c r="O306" s="114"/>
      <c r="P306" s="145"/>
      <c r="Q306" s="145"/>
      <c r="R306" s="115"/>
      <c r="S306" s="124" t="s">
        <v>32</v>
      </c>
      <c r="T306" s="125"/>
      <c r="U306" s="112">
        <f>'Kisi-kisi Data PG'!W303</f>
        <v>0</v>
      </c>
      <c r="V306" s="144"/>
      <c r="W306" s="144"/>
      <c r="X306" s="144"/>
      <c r="Y306" s="113"/>
    </row>
    <row r="307" spans="2:25" x14ac:dyDescent="0.25">
      <c r="B307" s="109"/>
      <c r="C307" s="110"/>
      <c r="D307" s="110"/>
      <c r="E307" s="111"/>
      <c r="F307" s="124"/>
      <c r="G307" s="125"/>
      <c r="H307" s="141"/>
      <c r="I307" s="142"/>
      <c r="J307" s="142"/>
      <c r="K307" s="142"/>
      <c r="L307" s="143"/>
      <c r="O307" s="114"/>
      <c r="P307" s="145"/>
      <c r="Q307" s="145"/>
      <c r="R307" s="115"/>
      <c r="S307" s="124"/>
      <c r="T307" s="125"/>
      <c r="U307" s="114"/>
      <c r="V307" s="145"/>
      <c r="W307" s="145"/>
      <c r="X307" s="145"/>
      <c r="Y307" s="115"/>
    </row>
    <row r="308" spans="2:25" x14ac:dyDescent="0.25">
      <c r="B308" s="121"/>
      <c r="C308" s="122"/>
      <c r="D308" s="122"/>
      <c r="E308" s="123"/>
      <c r="F308" s="112">
        <f>'Kisi-kisi Data PG'!H23</f>
        <v>15</v>
      </c>
      <c r="G308" s="113"/>
      <c r="H308" s="141"/>
      <c r="I308" s="142"/>
      <c r="J308" s="142"/>
      <c r="K308" s="142"/>
      <c r="L308" s="143"/>
      <c r="O308" s="116"/>
      <c r="P308" s="150"/>
      <c r="Q308" s="150"/>
      <c r="R308" s="117"/>
      <c r="S308" s="112">
        <f>'Kisi-kisi Data PG'!U23</f>
        <v>0</v>
      </c>
      <c r="T308" s="113"/>
      <c r="U308" s="114"/>
      <c r="V308" s="145"/>
      <c r="W308" s="145"/>
      <c r="X308" s="145"/>
      <c r="Y308" s="115"/>
    </row>
    <row r="309" spans="2:25" x14ac:dyDescent="0.25">
      <c r="B309" s="118" t="s">
        <v>34</v>
      </c>
      <c r="C309" s="119"/>
      <c r="D309" s="119"/>
      <c r="E309" s="120"/>
      <c r="F309" s="114"/>
      <c r="G309" s="115"/>
      <c r="H309" s="141"/>
      <c r="I309" s="142"/>
      <c r="J309" s="142"/>
      <c r="K309" s="142"/>
      <c r="L309" s="143"/>
      <c r="O309" s="118" t="s">
        <v>34</v>
      </c>
      <c r="P309" s="119"/>
      <c r="Q309" s="119"/>
      <c r="R309" s="120"/>
      <c r="S309" s="114"/>
      <c r="T309" s="115"/>
      <c r="U309" s="114"/>
      <c r="V309" s="145"/>
      <c r="W309" s="145"/>
      <c r="X309" s="145"/>
      <c r="Y309" s="115"/>
    </row>
    <row r="310" spans="2:25" x14ac:dyDescent="0.25">
      <c r="B310" s="106" t="str">
        <f>'Kisi-kisi Data PG'!E23</f>
        <v>Giving for opinion</v>
      </c>
      <c r="C310" s="107"/>
      <c r="D310" s="107"/>
      <c r="E310" s="108"/>
      <c r="F310" s="114"/>
      <c r="G310" s="115"/>
      <c r="H310" s="141"/>
      <c r="I310" s="142"/>
      <c r="J310" s="142"/>
      <c r="K310" s="142"/>
      <c r="L310" s="143"/>
      <c r="O310" s="112">
        <f>'Kisi-kisi Data PG'!R303</f>
        <v>0</v>
      </c>
      <c r="P310" s="144"/>
      <c r="Q310" s="144"/>
      <c r="R310" s="113"/>
      <c r="S310" s="114"/>
      <c r="T310" s="115"/>
      <c r="U310" s="114"/>
      <c r="V310" s="145"/>
      <c r="W310" s="145"/>
      <c r="X310" s="145"/>
      <c r="Y310" s="115"/>
    </row>
    <row r="311" spans="2:25" x14ac:dyDescent="0.25">
      <c r="B311" s="109"/>
      <c r="C311" s="110"/>
      <c r="D311" s="110"/>
      <c r="E311" s="111"/>
      <c r="F311" s="116"/>
      <c r="G311" s="117"/>
      <c r="H311" s="141"/>
      <c r="I311" s="142"/>
      <c r="J311" s="142"/>
      <c r="K311" s="142"/>
      <c r="L311" s="143"/>
      <c r="O311" s="114"/>
      <c r="P311" s="145"/>
      <c r="Q311" s="145"/>
      <c r="R311" s="115"/>
      <c r="S311" s="116"/>
      <c r="T311" s="117"/>
      <c r="U311" s="114"/>
      <c r="V311" s="145"/>
      <c r="W311" s="145"/>
      <c r="X311" s="145"/>
      <c r="Y311" s="115"/>
    </row>
    <row r="312" spans="2:25" x14ac:dyDescent="0.25">
      <c r="B312" s="109"/>
      <c r="C312" s="110"/>
      <c r="D312" s="110"/>
      <c r="E312" s="111"/>
      <c r="F312" s="124" t="s">
        <v>8</v>
      </c>
      <c r="G312" s="125"/>
      <c r="H312" s="141"/>
      <c r="I312" s="142"/>
      <c r="J312" s="142"/>
      <c r="K312" s="142"/>
      <c r="L312" s="143"/>
      <c r="O312" s="114"/>
      <c r="P312" s="145"/>
      <c r="Q312" s="145"/>
      <c r="R312" s="115"/>
      <c r="S312" s="124" t="s">
        <v>8</v>
      </c>
      <c r="T312" s="125"/>
      <c r="U312" s="114"/>
      <c r="V312" s="145"/>
      <c r="W312" s="145"/>
      <c r="X312" s="145"/>
      <c r="Y312" s="115"/>
    </row>
    <row r="313" spans="2:25" x14ac:dyDescent="0.25">
      <c r="B313" s="109"/>
      <c r="C313" s="110"/>
      <c r="D313" s="110"/>
      <c r="E313" s="111"/>
      <c r="F313" s="124"/>
      <c r="G313" s="125"/>
      <c r="H313" s="141"/>
      <c r="I313" s="142"/>
      <c r="J313" s="142"/>
      <c r="K313" s="142"/>
      <c r="L313" s="143"/>
      <c r="O313" s="114"/>
      <c r="P313" s="145"/>
      <c r="Q313" s="145"/>
      <c r="R313" s="115"/>
      <c r="S313" s="124"/>
      <c r="T313" s="125"/>
      <c r="U313" s="114"/>
      <c r="V313" s="145"/>
      <c r="W313" s="145"/>
      <c r="X313" s="145"/>
      <c r="Y313" s="115"/>
    </row>
    <row r="314" spans="2:25" x14ac:dyDescent="0.25">
      <c r="B314" s="109"/>
      <c r="C314" s="110"/>
      <c r="D314" s="110"/>
      <c r="E314" s="111"/>
      <c r="F314" s="112" t="str">
        <f>'Kisi-kisi Data PG'!O23</f>
        <v>C</v>
      </c>
      <c r="G314" s="113"/>
      <c r="H314" s="141"/>
      <c r="I314" s="142"/>
      <c r="J314" s="142"/>
      <c r="K314" s="142"/>
      <c r="L314" s="143"/>
      <c r="O314" s="114"/>
      <c r="P314" s="145"/>
      <c r="Q314" s="145"/>
      <c r="R314" s="115"/>
      <c r="S314" s="112">
        <f>'Kisi-kisi Data PG'!AB303</f>
        <v>0</v>
      </c>
      <c r="T314" s="113"/>
      <c r="U314" s="114"/>
      <c r="V314" s="145"/>
      <c r="W314" s="145"/>
      <c r="X314" s="145"/>
      <c r="Y314" s="115"/>
    </row>
    <row r="315" spans="2:25" x14ac:dyDescent="0.25">
      <c r="B315" s="109"/>
      <c r="C315" s="110"/>
      <c r="D315" s="110"/>
      <c r="E315" s="111"/>
      <c r="F315" s="114"/>
      <c r="G315" s="115"/>
      <c r="H315" s="141"/>
      <c r="I315" s="142"/>
      <c r="J315" s="142"/>
      <c r="K315" s="142"/>
      <c r="L315" s="143"/>
      <c r="O315" s="114"/>
      <c r="P315" s="145"/>
      <c r="Q315" s="145"/>
      <c r="R315" s="115"/>
      <c r="S315" s="114"/>
      <c r="T315" s="115"/>
      <c r="U315" s="114"/>
      <c r="V315" s="145"/>
      <c r="W315" s="145"/>
      <c r="X315" s="145"/>
      <c r="Y315" s="115"/>
    </row>
    <row r="316" spans="2:25" x14ac:dyDescent="0.25">
      <c r="B316" s="121"/>
      <c r="C316" s="122"/>
      <c r="D316" s="122"/>
      <c r="E316" s="123"/>
      <c r="F316" s="116"/>
      <c r="G316" s="117"/>
      <c r="H316" s="15" t="s">
        <v>24</v>
      </c>
      <c r="I316" s="126" t="str">
        <f>'Kisi-kisi Data PG'!K23</f>
        <v>I know it</v>
      </c>
      <c r="J316" s="126"/>
      <c r="K316" s="126"/>
      <c r="L316" s="127"/>
      <c r="O316" s="116"/>
      <c r="P316" s="150"/>
      <c r="Q316" s="150"/>
      <c r="R316" s="117"/>
      <c r="S316" s="116"/>
      <c r="T316" s="117"/>
      <c r="U316" s="15" t="s">
        <v>24</v>
      </c>
      <c r="V316" s="126">
        <f>'Kisi-kisi Data PG'!X303</f>
        <v>0</v>
      </c>
      <c r="W316" s="126"/>
      <c r="X316" s="126"/>
      <c r="Y316" s="127"/>
    </row>
    <row r="317" spans="2:25" x14ac:dyDescent="0.25">
      <c r="B317" s="118" t="s">
        <v>35</v>
      </c>
      <c r="C317" s="119"/>
      <c r="D317" s="119"/>
      <c r="E317" s="120"/>
      <c r="F317" s="132" t="s">
        <v>33</v>
      </c>
      <c r="G317" s="133"/>
      <c r="H317" s="15" t="s">
        <v>25</v>
      </c>
      <c r="I317" s="126" t="str">
        <f>'Kisi-kisi Data PG'!L23</f>
        <v>You forget that</v>
      </c>
      <c r="J317" s="126"/>
      <c r="K317" s="126"/>
      <c r="L317" s="127"/>
      <c r="O317" s="118" t="s">
        <v>35</v>
      </c>
      <c r="P317" s="119"/>
      <c r="Q317" s="119"/>
      <c r="R317" s="120"/>
      <c r="S317" s="132" t="s">
        <v>33</v>
      </c>
      <c r="T317" s="133"/>
      <c r="U317" s="15" t="s">
        <v>25</v>
      </c>
      <c r="V317" s="126">
        <f>'Kisi-kisi Data PG'!Y303</f>
        <v>0</v>
      </c>
      <c r="W317" s="126"/>
      <c r="X317" s="126"/>
      <c r="Y317" s="127"/>
    </row>
    <row r="318" spans="2:25" x14ac:dyDescent="0.25">
      <c r="B318" s="106" t="str">
        <f>'Kisi-kisi Data PG'!G23</f>
        <v>Mengidentifikasi penggunaan kalimat yang tepat dalam memberikan sebuah opini formal</v>
      </c>
      <c r="C318" s="107"/>
      <c r="D318" s="107"/>
      <c r="E318" s="108"/>
      <c r="F318" s="134"/>
      <c r="G318" s="135"/>
      <c r="H318" s="15" t="s">
        <v>26</v>
      </c>
      <c r="I318" s="126" t="str">
        <f>'Kisi-kisi Data PG'!M23</f>
        <v>I think</v>
      </c>
      <c r="J318" s="126"/>
      <c r="K318" s="126"/>
      <c r="L318" s="127"/>
      <c r="O318" s="112">
        <f>'Kisi-kisi Data PG'!T303</f>
        <v>0</v>
      </c>
      <c r="P318" s="144"/>
      <c r="Q318" s="144"/>
      <c r="R318" s="113"/>
      <c r="S318" s="134"/>
      <c r="T318" s="135"/>
      <c r="U318" s="15" t="s">
        <v>26</v>
      </c>
      <c r="V318" s="126">
        <f>'Kisi-kisi Data PG'!Z303</f>
        <v>0</v>
      </c>
      <c r="W318" s="126"/>
      <c r="X318" s="126"/>
      <c r="Y318" s="127"/>
    </row>
    <row r="319" spans="2:25" x14ac:dyDescent="0.25">
      <c r="B319" s="109"/>
      <c r="C319" s="110"/>
      <c r="D319" s="110"/>
      <c r="E319" s="111"/>
      <c r="F319" s="112">
        <f>'Kisi-kisi Data PG'!I23</f>
        <v>0</v>
      </c>
      <c r="G319" s="113"/>
      <c r="H319" s="15" t="s">
        <v>27</v>
      </c>
      <c r="I319" s="126" t="str">
        <f>'Kisi-kisi Data PG'!N23</f>
        <v>In your opinion</v>
      </c>
      <c r="J319" s="126"/>
      <c r="K319" s="126"/>
      <c r="L319" s="127"/>
      <c r="O319" s="114"/>
      <c r="P319" s="145"/>
      <c r="Q319" s="145"/>
      <c r="R319" s="115"/>
      <c r="S319" s="112">
        <f>'Kisi-kisi Data PG'!V303</f>
        <v>0</v>
      </c>
      <c r="T319" s="113"/>
      <c r="U319" s="15" t="s">
        <v>27</v>
      </c>
      <c r="V319" s="126">
        <f>'Kisi-kisi Data PG'!AA303</f>
        <v>0</v>
      </c>
      <c r="W319" s="126"/>
      <c r="X319" s="126"/>
      <c r="Y319" s="127"/>
    </row>
    <row r="320" spans="2:25" x14ac:dyDescent="0.25">
      <c r="B320" s="109"/>
      <c r="C320" s="110"/>
      <c r="D320" s="110"/>
      <c r="E320" s="111"/>
      <c r="F320" s="114"/>
      <c r="G320" s="115"/>
      <c r="H320" s="16"/>
      <c r="I320" s="14"/>
      <c r="J320" s="14"/>
      <c r="K320" s="14"/>
      <c r="L320" s="17"/>
      <c r="O320" s="114"/>
      <c r="P320" s="145"/>
      <c r="Q320" s="145"/>
      <c r="R320" s="115"/>
      <c r="S320" s="114"/>
      <c r="T320" s="115"/>
      <c r="U320" s="16"/>
      <c r="V320" s="14"/>
      <c r="W320" s="14"/>
      <c r="X320" s="14"/>
      <c r="Y320" s="17"/>
    </row>
    <row r="321" spans="2:25" x14ac:dyDescent="0.25">
      <c r="B321" s="121"/>
      <c r="C321" s="122"/>
      <c r="D321" s="122"/>
      <c r="E321" s="123"/>
      <c r="F321" s="116"/>
      <c r="G321" s="117"/>
      <c r="H321" s="18"/>
      <c r="I321" s="19"/>
      <c r="J321" s="19"/>
      <c r="K321" s="19"/>
      <c r="L321" s="20"/>
      <c r="O321" s="116"/>
      <c r="P321" s="150"/>
      <c r="Q321" s="150"/>
      <c r="R321" s="117"/>
      <c r="S321" s="116"/>
      <c r="T321" s="117"/>
      <c r="U321" s="18"/>
      <c r="V321" s="19"/>
      <c r="W321" s="19"/>
      <c r="X321" s="19"/>
      <c r="Y321" s="20"/>
    </row>
    <row r="324" spans="2:25" x14ac:dyDescent="0.25">
      <c r="B324" s="130" t="s">
        <v>30</v>
      </c>
      <c r="C324" s="130"/>
      <c r="D324" s="130"/>
      <c r="E324" s="130"/>
      <c r="F324" s="131" t="s">
        <v>31</v>
      </c>
      <c r="G324" s="131"/>
      <c r="H324" s="131"/>
      <c r="I324" s="131"/>
      <c r="J324" s="131"/>
      <c r="K324" s="131"/>
      <c r="L324" s="131"/>
      <c r="O324" s="130" t="s">
        <v>30</v>
      </c>
      <c r="P324" s="130"/>
      <c r="Q324" s="130"/>
      <c r="R324" s="130"/>
      <c r="S324" s="131" t="s">
        <v>31</v>
      </c>
      <c r="T324" s="131"/>
      <c r="U324" s="131"/>
      <c r="V324" s="131"/>
      <c r="W324" s="131"/>
      <c r="X324" s="131"/>
      <c r="Y324" s="131"/>
    </row>
    <row r="325" spans="2:25" x14ac:dyDescent="0.25">
      <c r="B325" s="106" t="str">
        <f>'Kisi-kisi Data PG'!D24</f>
        <v>Menganalisis fungsi sosial, struktur teks, dan unsur kebahasaan teks interaksi transaksional lisan dan tulis yang melibatkan tindakan      memberi dan meminta informasi terkait pendapat dan pikiran, sesuai dengan konteks penggunaannya.  (Perhatikan unsur kebahasaan I think, I suppose, in my opinion)</v>
      </c>
      <c r="C325" s="107"/>
      <c r="D325" s="107"/>
      <c r="E325" s="108"/>
      <c r="F325" s="136" t="s">
        <v>16</v>
      </c>
      <c r="G325" s="136"/>
      <c r="H325" s="136"/>
      <c r="I325" s="136"/>
      <c r="J325" s="136"/>
      <c r="K325" s="136"/>
      <c r="L325" s="136"/>
      <c r="O325" s="112">
        <f>'Kisi-kisi Data PG'!Q324</f>
        <v>0</v>
      </c>
      <c r="P325" s="144"/>
      <c r="Q325" s="144"/>
      <c r="R325" s="113"/>
      <c r="S325" s="136" t="s">
        <v>16</v>
      </c>
      <c r="T325" s="136"/>
      <c r="U325" s="136"/>
      <c r="V325" s="136"/>
      <c r="W325" s="136"/>
      <c r="X325" s="136"/>
      <c r="Y325" s="136"/>
    </row>
    <row r="326" spans="2:25" x14ac:dyDescent="0.25">
      <c r="B326" s="109"/>
      <c r="C326" s="110"/>
      <c r="D326" s="110"/>
      <c r="E326" s="111"/>
      <c r="F326" s="136"/>
      <c r="G326" s="136"/>
      <c r="H326" s="136"/>
      <c r="I326" s="136"/>
      <c r="J326" s="136"/>
      <c r="K326" s="136"/>
      <c r="L326" s="136"/>
      <c r="O326" s="114"/>
      <c r="P326" s="145"/>
      <c r="Q326" s="145"/>
      <c r="R326" s="115"/>
      <c r="S326" s="136"/>
      <c r="T326" s="136"/>
      <c r="U326" s="136"/>
      <c r="V326" s="136"/>
      <c r="W326" s="136"/>
      <c r="X326" s="136"/>
      <c r="Y326" s="136"/>
    </row>
    <row r="327" spans="2:25" x14ac:dyDescent="0.25">
      <c r="B327" s="109"/>
      <c r="C327" s="110"/>
      <c r="D327" s="110"/>
      <c r="E327" s="111"/>
      <c r="F327" s="124" t="s">
        <v>32</v>
      </c>
      <c r="G327" s="125"/>
      <c r="H327" s="112" t="str">
        <f>'Kisi-kisi Data PG'!J24</f>
        <v xml:space="preserve">16. A :”We need to take our holiday right now”
B :”…….”
</v>
      </c>
      <c r="I327" s="144"/>
      <c r="J327" s="144"/>
      <c r="K327" s="144"/>
      <c r="L327" s="113"/>
      <c r="O327" s="114"/>
      <c r="P327" s="145"/>
      <c r="Q327" s="145"/>
      <c r="R327" s="115"/>
      <c r="S327" s="124" t="s">
        <v>32</v>
      </c>
      <c r="T327" s="125"/>
      <c r="U327" s="112">
        <f>'Kisi-kisi Data PG'!W324</f>
        <v>0</v>
      </c>
      <c r="V327" s="144"/>
      <c r="W327" s="144"/>
      <c r="X327" s="144"/>
      <c r="Y327" s="113"/>
    </row>
    <row r="328" spans="2:25" x14ac:dyDescent="0.25">
      <c r="B328" s="109"/>
      <c r="C328" s="110"/>
      <c r="D328" s="110"/>
      <c r="E328" s="111"/>
      <c r="F328" s="124"/>
      <c r="G328" s="125"/>
      <c r="H328" s="114"/>
      <c r="I328" s="145"/>
      <c r="J328" s="145"/>
      <c r="K328" s="145"/>
      <c r="L328" s="115"/>
      <c r="O328" s="114"/>
      <c r="P328" s="145"/>
      <c r="Q328" s="145"/>
      <c r="R328" s="115"/>
      <c r="S328" s="124"/>
      <c r="T328" s="125"/>
      <c r="U328" s="114"/>
      <c r="V328" s="145"/>
      <c r="W328" s="145"/>
      <c r="X328" s="145"/>
      <c r="Y328" s="115"/>
    </row>
    <row r="329" spans="2:25" x14ac:dyDescent="0.25">
      <c r="B329" s="121"/>
      <c r="C329" s="122"/>
      <c r="D329" s="122"/>
      <c r="E329" s="123"/>
      <c r="F329" s="112">
        <f>'Kisi-kisi Data PG'!H24</f>
        <v>16</v>
      </c>
      <c r="G329" s="113"/>
      <c r="H329" s="114"/>
      <c r="I329" s="145"/>
      <c r="J329" s="145"/>
      <c r="K329" s="145"/>
      <c r="L329" s="115"/>
      <c r="O329" s="116"/>
      <c r="P329" s="150"/>
      <c r="Q329" s="150"/>
      <c r="R329" s="117"/>
      <c r="S329" s="112">
        <f>'Kisi-kisi Data PG'!U24</f>
        <v>0</v>
      </c>
      <c r="T329" s="113"/>
      <c r="U329" s="114"/>
      <c r="V329" s="145"/>
      <c r="W329" s="145"/>
      <c r="X329" s="145"/>
      <c r="Y329" s="115"/>
    </row>
    <row r="330" spans="2:25" x14ac:dyDescent="0.25">
      <c r="B330" s="118" t="s">
        <v>34</v>
      </c>
      <c r="C330" s="119"/>
      <c r="D330" s="119"/>
      <c r="E330" s="120"/>
      <c r="F330" s="114"/>
      <c r="G330" s="115"/>
      <c r="H330" s="114"/>
      <c r="I330" s="145"/>
      <c r="J330" s="145"/>
      <c r="K330" s="145"/>
      <c r="L330" s="115"/>
      <c r="O330" s="118" t="s">
        <v>34</v>
      </c>
      <c r="P330" s="119"/>
      <c r="Q330" s="119"/>
      <c r="R330" s="120"/>
      <c r="S330" s="114"/>
      <c r="T330" s="115"/>
      <c r="U330" s="114"/>
      <c r="V330" s="145"/>
      <c r="W330" s="145"/>
      <c r="X330" s="145"/>
      <c r="Y330" s="115"/>
    </row>
    <row r="331" spans="2:25" x14ac:dyDescent="0.25">
      <c r="B331" s="106" t="str">
        <f>'Kisi-kisi Data PG'!E24</f>
        <v xml:space="preserve">Agreement </v>
      </c>
      <c r="C331" s="107"/>
      <c r="D331" s="107"/>
      <c r="E331" s="108"/>
      <c r="F331" s="114"/>
      <c r="G331" s="115"/>
      <c r="H331" s="114"/>
      <c r="I331" s="145"/>
      <c r="J331" s="145"/>
      <c r="K331" s="145"/>
      <c r="L331" s="115"/>
      <c r="O331" s="112">
        <f>'Kisi-kisi Data PG'!R324</f>
        <v>0</v>
      </c>
      <c r="P331" s="144"/>
      <c r="Q331" s="144"/>
      <c r="R331" s="113"/>
      <c r="S331" s="114"/>
      <c r="T331" s="115"/>
      <c r="U331" s="114"/>
      <c r="V331" s="145"/>
      <c r="W331" s="145"/>
      <c r="X331" s="145"/>
      <c r="Y331" s="115"/>
    </row>
    <row r="332" spans="2:25" x14ac:dyDescent="0.25">
      <c r="B332" s="109"/>
      <c r="C332" s="110"/>
      <c r="D332" s="110"/>
      <c r="E332" s="111"/>
      <c r="F332" s="116"/>
      <c r="G332" s="117"/>
      <c r="H332" s="114"/>
      <c r="I332" s="145"/>
      <c r="J332" s="145"/>
      <c r="K332" s="145"/>
      <c r="L332" s="115"/>
      <c r="O332" s="114"/>
      <c r="P332" s="145"/>
      <c r="Q332" s="145"/>
      <c r="R332" s="115"/>
      <c r="S332" s="116"/>
      <c r="T332" s="117"/>
      <c r="U332" s="114"/>
      <c r="V332" s="145"/>
      <c r="W332" s="145"/>
      <c r="X332" s="145"/>
      <c r="Y332" s="115"/>
    </row>
    <row r="333" spans="2:25" x14ac:dyDescent="0.25">
      <c r="B333" s="109"/>
      <c r="C333" s="110"/>
      <c r="D333" s="110"/>
      <c r="E333" s="111"/>
      <c r="F333" s="124" t="s">
        <v>8</v>
      </c>
      <c r="G333" s="125"/>
      <c r="H333" s="114"/>
      <c r="I333" s="145"/>
      <c r="J333" s="145"/>
      <c r="K333" s="145"/>
      <c r="L333" s="115"/>
      <c r="O333" s="114"/>
      <c r="P333" s="145"/>
      <c r="Q333" s="145"/>
      <c r="R333" s="115"/>
      <c r="S333" s="124" t="s">
        <v>8</v>
      </c>
      <c r="T333" s="125"/>
      <c r="U333" s="114"/>
      <c r="V333" s="145"/>
      <c r="W333" s="145"/>
      <c r="X333" s="145"/>
      <c r="Y333" s="115"/>
    </row>
    <row r="334" spans="2:25" x14ac:dyDescent="0.25">
      <c r="B334" s="109"/>
      <c r="C334" s="110"/>
      <c r="D334" s="110"/>
      <c r="E334" s="111"/>
      <c r="F334" s="124"/>
      <c r="G334" s="125"/>
      <c r="H334" s="114"/>
      <c r="I334" s="145"/>
      <c r="J334" s="145"/>
      <c r="K334" s="145"/>
      <c r="L334" s="115"/>
      <c r="O334" s="114"/>
      <c r="P334" s="145"/>
      <c r="Q334" s="145"/>
      <c r="R334" s="115"/>
      <c r="S334" s="124"/>
      <c r="T334" s="125"/>
      <c r="U334" s="114"/>
      <c r="V334" s="145"/>
      <c r="W334" s="145"/>
      <c r="X334" s="145"/>
      <c r="Y334" s="115"/>
    </row>
    <row r="335" spans="2:25" x14ac:dyDescent="0.25">
      <c r="B335" s="109"/>
      <c r="C335" s="110"/>
      <c r="D335" s="110"/>
      <c r="E335" s="111"/>
      <c r="F335" s="112" t="str">
        <f>'Kisi-kisi Data PG'!O24</f>
        <v>B</v>
      </c>
      <c r="G335" s="113"/>
      <c r="H335" s="114"/>
      <c r="I335" s="145"/>
      <c r="J335" s="145"/>
      <c r="K335" s="145"/>
      <c r="L335" s="115"/>
      <c r="O335" s="114"/>
      <c r="P335" s="145"/>
      <c r="Q335" s="145"/>
      <c r="R335" s="115"/>
      <c r="S335" s="112">
        <f>'Kisi-kisi Data PG'!AB324</f>
        <v>0</v>
      </c>
      <c r="T335" s="113"/>
      <c r="U335" s="114"/>
      <c r="V335" s="145"/>
      <c r="W335" s="145"/>
      <c r="X335" s="145"/>
      <c r="Y335" s="115"/>
    </row>
    <row r="336" spans="2:25" x14ac:dyDescent="0.25">
      <c r="B336" s="109"/>
      <c r="C336" s="110"/>
      <c r="D336" s="110"/>
      <c r="E336" s="111"/>
      <c r="F336" s="114"/>
      <c r="G336" s="115"/>
      <c r="H336" s="114"/>
      <c r="I336" s="145"/>
      <c r="J336" s="145"/>
      <c r="K336" s="145"/>
      <c r="L336" s="115"/>
      <c r="O336" s="114"/>
      <c r="P336" s="145"/>
      <c r="Q336" s="145"/>
      <c r="R336" s="115"/>
      <c r="S336" s="114"/>
      <c r="T336" s="115"/>
      <c r="U336" s="114"/>
      <c r="V336" s="145"/>
      <c r="W336" s="145"/>
      <c r="X336" s="145"/>
      <c r="Y336" s="115"/>
    </row>
    <row r="337" spans="2:25" x14ac:dyDescent="0.25">
      <c r="B337" s="121"/>
      <c r="C337" s="122"/>
      <c r="D337" s="122"/>
      <c r="E337" s="123"/>
      <c r="F337" s="116"/>
      <c r="G337" s="117"/>
      <c r="H337" s="15" t="s">
        <v>24</v>
      </c>
      <c r="I337" s="126" t="str">
        <f>'Kisi-kisi Data PG'!K24</f>
        <v>Sorry for the mistake</v>
      </c>
      <c r="J337" s="126"/>
      <c r="K337" s="126"/>
      <c r="L337" s="127"/>
      <c r="O337" s="116"/>
      <c r="P337" s="150"/>
      <c r="Q337" s="150"/>
      <c r="R337" s="117"/>
      <c r="S337" s="116"/>
      <c r="T337" s="117"/>
      <c r="U337" s="15" t="s">
        <v>24</v>
      </c>
      <c r="V337" s="126">
        <f>'Kisi-kisi Data PG'!X324</f>
        <v>0</v>
      </c>
      <c r="W337" s="126"/>
      <c r="X337" s="126"/>
      <c r="Y337" s="127"/>
    </row>
    <row r="338" spans="2:25" x14ac:dyDescent="0.25">
      <c r="B338" s="118" t="s">
        <v>35</v>
      </c>
      <c r="C338" s="119"/>
      <c r="D338" s="119"/>
      <c r="E338" s="120"/>
      <c r="F338" s="132" t="s">
        <v>33</v>
      </c>
      <c r="G338" s="133"/>
      <c r="H338" s="15" t="s">
        <v>25</v>
      </c>
      <c r="I338" s="126" t="str">
        <f>'Kisi-kisi Data PG'!L24</f>
        <v>That is really good idea</v>
      </c>
      <c r="J338" s="126"/>
      <c r="K338" s="126"/>
      <c r="L338" s="127"/>
      <c r="O338" s="118" t="s">
        <v>35</v>
      </c>
      <c r="P338" s="119"/>
      <c r="Q338" s="119"/>
      <c r="R338" s="120"/>
      <c r="S338" s="132" t="s">
        <v>33</v>
      </c>
      <c r="T338" s="133"/>
      <c r="U338" s="15" t="s">
        <v>25</v>
      </c>
      <c r="V338" s="126">
        <f>'Kisi-kisi Data PG'!Y324</f>
        <v>0</v>
      </c>
      <c r="W338" s="126"/>
      <c r="X338" s="126"/>
      <c r="Y338" s="127"/>
    </row>
    <row r="339" spans="2:25" x14ac:dyDescent="0.25">
      <c r="B339" s="106" t="str">
        <f>'Kisi-kisi Data PG'!G24</f>
        <v>Mengidentifikasi penggunaan kalimat yang tepat dalam memberikan sebuah opini formal</v>
      </c>
      <c r="C339" s="107"/>
      <c r="D339" s="107"/>
      <c r="E339" s="108"/>
      <c r="F339" s="134"/>
      <c r="G339" s="135"/>
      <c r="H339" s="15" t="s">
        <v>26</v>
      </c>
      <c r="I339" s="126" t="str">
        <f>'Kisi-kisi Data PG'!M24</f>
        <v>I agree with you to do our homework</v>
      </c>
      <c r="J339" s="126"/>
      <c r="K339" s="126"/>
      <c r="L339" s="127"/>
      <c r="O339" s="112">
        <f>'Kisi-kisi Data PG'!T324</f>
        <v>0</v>
      </c>
      <c r="P339" s="144"/>
      <c r="Q339" s="144"/>
      <c r="R339" s="113"/>
      <c r="S339" s="134"/>
      <c r="T339" s="135"/>
      <c r="U339" s="15" t="s">
        <v>26</v>
      </c>
      <c r="V339" s="126">
        <f>'Kisi-kisi Data PG'!Z324</f>
        <v>0</v>
      </c>
      <c r="W339" s="126"/>
      <c r="X339" s="126"/>
      <c r="Y339" s="127"/>
    </row>
    <row r="340" spans="2:25" x14ac:dyDescent="0.25">
      <c r="B340" s="109"/>
      <c r="C340" s="110"/>
      <c r="D340" s="110"/>
      <c r="E340" s="111"/>
      <c r="F340" s="112">
        <f>'Kisi-kisi Data PG'!I24</f>
        <v>0</v>
      </c>
      <c r="G340" s="113"/>
      <c r="H340" s="15" t="s">
        <v>27</v>
      </c>
      <c r="I340" s="126" t="str">
        <f>'Kisi-kisi Data PG'!N24</f>
        <v>I disagree with you because we need holiday</v>
      </c>
      <c r="J340" s="126"/>
      <c r="K340" s="126"/>
      <c r="L340" s="127"/>
      <c r="O340" s="114"/>
      <c r="P340" s="145"/>
      <c r="Q340" s="145"/>
      <c r="R340" s="115"/>
      <c r="S340" s="112">
        <f>'Kisi-kisi Data PG'!V324</f>
        <v>0</v>
      </c>
      <c r="T340" s="113"/>
      <c r="U340" s="15" t="s">
        <v>27</v>
      </c>
      <c r="V340" s="126">
        <f>'Kisi-kisi Data PG'!AA324</f>
        <v>0</v>
      </c>
      <c r="W340" s="126"/>
      <c r="X340" s="126"/>
      <c r="Y340" s="127"/>
    </row>
    <row r="341" spans="2:25" x14ac:dyDescent="0.25">
      <c r="B341" s="109"/>
      <c r="C341" s="110"/>
      <c r="D341" s="110"/>
      <c r="E341" s="111"/>
      <c r="F341" s="114"/>
      <c r="G341" s="115"/>
      <c r="H341" s="16"/>
      <c r="I341" s="14"/>
      <c r="J341" s="14"/>
      <c r="K341" s="14"/>
      <c r="L341" s="17"/>
      <c r="O341" s="114"/>
      <c r="P341" s="145"/>
      <c r="Q341" s="145"/>
      <c r="R341" s="115"/>
      <c r="S341" s="114"/>
      <c r="T341" s="115"/>
      <c r="U341" s="16"/>
      <c r="V341" s="14"/>
      <c r="W341" s="14"/>
      <c r="X341" s="14"/>
      <c r="Y341" s="17"/>
    </row>
    <row r="342" spans="2:25" x14ac:dyDescent="0.25">
      <c r="B342" s="121"/>
      <c r="C342" s="122"/>
      <c r="D342" s="122"/>
      <c r="E342" s="123"/>
      <c r="F342" s="116"/>
      <c r="G342" s="117"/>
      <c r="H342" s="18"/>
      <c r="I342" s="19"/>
      <c r="J342" s="19"/>
      <c r="K342" s="19"/>
      <c r="L342" s="20"/>
      <c r="O342" s="116"/>
      <c r="P342" s="150"/>
      <c r="Q342" s="150"/>
      <c r="R342" s="117"/>
      <c r="S342" s="116"/>
      <c r="T342" s="117"/>
      <c r="U342" s="18"/>
      <c r="V342" s="19"/>
      <c r="W342" s="19"/>
      <c r="X342" s="19"/>
      <c r="Y342" s="20"/>
    </row>
    <row r="345" spans="2:25" x14ac:dyDescent="0.25">
      <c r="B345" s="130" t="s">
        <v>30</v>
      </c>
      <c r="C345" s="130"/>
      <c r="D345" s="130"/>
      <c r="E345" s="130"/>
      <c r="F345" s="131" t="s">
        <v>31</v>
      </c>
      <c r="G345" s="131"/>
      <c r="H345" s="131"/>
      <c r="I345" s="131"/>
      <c r="J345" s="131"/>
      <c r="K345" s="131"/>
      <c r="L345" s="131"/>
      <c r="O345" s="130" t="s">
        <v>30</v>
      </c>
      <c r="P345" s="130"/>
      <c r="Q345" s="130"/>
      <c r="R345" s="130"/>
      <c r="S345" s="131" t="s">
        <v>31</v>
      </c>
      <c r="T345" s="131"/>
      <c r="U345" s="131"/>
      <c r="V345" s="131"/>
      <c r="W345" s="131"/>
      <c r="X345" s="131"/>
      <c r="Y345" s="131"/>
    </row>
    <row r="346" spans="2:25" x14ac:dyDescent="0.25">
      <c r="B346" s="106" t="str">
        <f>'Kisi-kisi Data PG'!D25</f>
        <v>Menganalisis fungsi sosial, struktur teks, dan unsur kebahasaan teks interaksi transaksional lisan dan tulis yang melibatkan tindakan      memberi dan meminta informasi terkait pendapat dan pikiran, sesuai dengan konteks penggunaannya.  (Perhatikan unsur kebahasaan I think, I suppose, in my opinion)</v>
      </c>
      <c r="C346" s="107"/>
      <c r="D346" s="107"/>
      <c r="E346" s="108"/>
      <c r="F346" s="136" t="s">
        <v>16</v>
      </c>
      <c r="G346" s="136"/>
      <c r="H346" s="136"/>
      <c r="I346" s="136"/>
      <c r="J346" s="136"/>
      <c r="K346" s="136"/>
      <c r="L346" s="136"/>
      <c r="O346" s="112">
        <f>'Kisi-kisi Data PG'!Q345</f>
        <v>0</v>
      </c>
      <c r="P346" s="144"/>
      <c r="Q346" s="144"/>
      <c r="R346" s="113"/>
      <c r="S346" s="136" t="s">
        <v>16</v>
      </c>
      <c r="T346" s="136"/>
      <c r="U346" s="136"/>
      <c r="V346" s="136"/>
      <c r="W346" s="136"/>
      <c r="X346" s="136"/>
      <c r="Y346" s="136"/>
    </row>
    <row r="347" spans="2:25" x14ac:dyDescent="0.25">
      <c r="B347" s="109"/>
      <c r="C347" s="110"/>
      <c r="D347" s="110"/>
      <c r="E347" s="111"/>
      <c r="F347" s="136"/>
      <c r="G347" s="136"/>
      <c r="H347" s="136"/>
      <c r="I347" s="136"/>
      <c r="J347" s="136"/>
      <c r="K347" s="136"/>
      <c r="L347" s="136"/>
      <c r="O347" s="114"/>
      <c r="P347" s="145"/>
      <c r="Q347" s="145"/>
      <c r="R347" s="115"/>
      <c r="S347" s="136"/>
      <c r="T347" s="136"/>
      <c r="U347" s="136"/>
      <c r="V347" s="136"/>
      <c r="W347" s="136"/>
      <c r="X347" s="136"/>
      <c r="Y347" s="136"/>
    </row>
    <row r="348" spans="2:25" x14ac:dyDescent="0.25">
      <c r="B348" s="109"/>
      <c r="C348" s="110"/>
      <c r="D348" s="110"/>
      <c r="E348" s="111"/>
      <c r="F348" s="124" t="s">
        <v>32</v>
      </c>
      <c r="G348" s="125"/>
      <c r="H348" s="112" t="str">
        <f>'Kisi-kisi Data PG'!J25</f>
        <v xml:space="preserve">17. A :”It’s mommy days! We need to give her present, come on go shopping!”
B :”……”
</v>
      </c>
      <c r="I348" s="144"/>
      <c r="J348" s="144"/>
      <c r="K348" s="144"/>
      <c r="L348" s="113"/>
      <c r="O348" s="114"/>
      <c r="P348" s="145"/>
      <c r="Q348" s="145"/>
      <c r="R348" s="115"/>
      <c r="S348" s="124" t="s">
        <v>32</v>
      </c>
      <c r="T348" s="125"/>
      <c r="U348" s="112">
        <f>'Kisi-kisi Data PG'!W345</f>
        <v>0</v>
      </c>
      <c r="V348" s="144"/>
      <c r="W348" s="144"/>
      <c r="X348" s="144"/>
      <c r="Y348" s="113"/>
    </row>
    <row r="349" spans="2:25" x14ac:dyDescent="0.25">
      <c r="B349" s="109"/>
      <c r="C349" s="110"/>
      <c r="D349" s="110"/>
      <c r="E349" s="111"/>
      <c r="F349" s="124"/>
      <c r="G349" s="125"/>
      <c r="H349" s="114"/>
      <c r="I349" s="145"/>
      <c r="J349" s="145"/>
      <c r="K349" s="145"/>
      <c r="L349" s="115"/>
      <c r="O349" s="114"/>
      <c r="P349" s="145"/>
      <c r="Q349" s="145"/>
      <c r="R349" s="115"/>
      <c r="S349" s="124"/>
      <c r="T349" s="125"/>
      <c r="U349" s="114"/>
      <c r="V349" s="145"/>
      <c r="W349" s="145"/>
      <c r="X349" s="145"/>
      <c r="Y349" s="115"/>
    </row>
    <row r="350" spans="2:25" x14ac:dyDescent="0.25">
      <c r="B350" s="121"/>
      <c r="C350" s="122"/>
      <c r="D350" s="122"/>
      <c r="E350" s="123"/>
      <c r="F350" s="112">
        <f>'Kisi-kisi Data PG'!H25</f>
        <v>17</v>
      </c>
      <c r="G350" s="113"/>
      <c r="H350" s="114"/>
      <c r="I350" s="145"/>
      <c r="J350" s="145"/>
      <c r="K350" s="145"/>
      <c r="L350" s="115"/>
      <c r="O350" s="116"/>
      <c r="P350" s="150"/>
      <c r="Q350" s="150"/>
      <c r="R350" s="117"/>
      <c r="S350" s="112">
        <f>'Kisi-kisi Data PG'!U25</f>
        <v>0</v>
      </c>
      <c r="T350" s="113"/>
      <c r="U350" s="114"/>
      <c r="V350" s="145"/>
      <c r="W350" s="145"/>
      <c r="X350" s="145"/>
      <c r="Y350" s="115"/>
    </row>
    <row r="351" spans="2:25" x14ac:dyDescent="0.25">
      <c r="B351" s="118" t="s">
        <v>34</v>
      </c>
      <c r="C351" s="119"/>
      <c r="D351" s="119"/>
      <c r="E351" s="120"/>
      <c r="F351" s="114"/>
      <c r="G351" s="115"/>
      <c r="H351" s="114"/>
      <c r="I351" s="145"/>
      <c r="J351" s="145"/>
      <c r="K351" s="145"/>
      <c r="L351" s="115"/>
      <c r="O351" s="118" t="s">
        <v>34</v>
      </c>
      <c r="P351" s="119"/>
      <c r="Q351" s="119"/>
      <c r="R351" s="120"/>
      <c r="S351" s="114"/>
      <c r="T351" s="115"/>
      <c r="U351" s="114"/>
      <c r="V351" s="145"/>
      <c r="W351" s="145"/>
      <c r="X351" s="145"/>
      <c r="Y351" s="115"/>
    </row>
    <row r="352" spans="2:25" x14ac:dyDescent="0.25">
      <c r="B352" s="106" t="str">
        <f>'Kisi-kisi Data PG'!E25</f>
        <v xml:space="preserve">Agreement </v>
      </c>
      <c r="C352" s="107"/>
      <c r="D352" s="107"/>
      <c r="E352" s="108"/>
      <c r="F352" s="114"/>
      <c r="G352" s="115"/>
      <c r="H352" s="114"/>
      <c r="I352" s="145"/>
      <c r="J352" s="145"/>
      <c r="K352" s="145"/>
      <c r="L352" s="115"/>
      <c r="O352" s="112">
        <f>'Kisi-kisi Data PG'!R345</f>
        <v>0</v>
      </c>
      <c r="P352" s="144"/>
      <c r="Q352" s="144"/>
      <c r="R352" s="113"/>
      <c r="S352" s="114"/>
      <c r="T352" s="115"/>
      <c r="U352" s="114"/>
      <c r="V352" s="145"/>
      <c r="W352" s="145"/>
      <c r="X352" s="145"/>
      <c r="Y352" s="115"/>
    </row>
    <row r="353" spans="2:25" x14ac:dyDescent="0.25">
      <c r="B353" s="109"/>
      <c r="C353" s="110"/>
      <c r="D353" s="110"/>
      <c r="E353" s="111"/>
      <c r="F353" s="116"/>
      <c r="G353" s="117"/>
      <c r="H353" s="114"/>
      <c r="I353" s="145"/>
      <c r="J353" s="145"/>
      <c r="K353" s="145"/>
      <c r="L353" s="115"/>
      <c r="O353" s="114"/>
      <c r="P353" s="145"/>
      <c r="Q353" s="145"/>
      <c r="R353" s="115"/>
      <c r="S353" s="116"/>
      <c r="T353" s="117"/>
      <c r="U353" s="114"/>
      <c r="V353" s="145"/>
      <c r="W353" s="145"/>
      <c r="X353" s="145"/>
      <c r="Y353" s="115"/>
    </row>
    <row r="354" spans="2:25" x14ac:dyDescent="0.25">
      <c r="B354" s="109"/>
      <c r="C354" s="110"/>
      <c r="D354" s="110"/>
      <c r="E354" s="111"/>
      <c r="F354" s="124" t="s">
        <v>8</v>
      </c>
      <c r="G354" s="125"/>
      <c r="H354" s="114"/>
      <c r="I354" s="145"/>
      <c r="J354" s="145"/>
      <c r="K354" s="145"/>
      <c r="L354" s="115"/>
      <c r="O354" s="114"/>
      <c r="P354" s="145"/>
      <c r="Q354" s="145"/>
      <c r="R354" s="115"/>
      <c r="S354" s="124" t="s">
        <v>8</v>
      </c>
      <c r="T354" s="125"/>
      <c r="U354" s="114"/>
      <c r="V354" s="145"/>
      <c r="W354" s="145"/>
      <c r="X354" s="145"/>
      <c r="Y354" s="115"/>
    </row>
    <row r="355" spans="2:25" x14ac:dyDescent="0.25">
      <c r="B355" s="109"/>
      <c r="C355" s="110"/>
      <c r="D355" s="110"/>
      <c r="E355" s="111"/>
      <c r="F355" s="124"/>
      <c r="G355" s="125"/>
      <c r="H355" s="114"/>
      <c r="I355" s="145"/>
      <c r="J355" s="145"/>
      <c r="K355" s="145"/>
      <c r="L355" s="115"/>
      <c r="O355" s="114"/>
      <c r="P355" s="145"/>
      <c r="Q355" s="145"/>
      <c r="R355" s="115"/>
      <c r="S355" s="124"/>
      <c r="T355" s="125"/>
      <c r="U355" s="114"/>
      <c r="V355" s="145"/>
      <c r="W355" s="145"/>
      <c r="X355" s="145"/>
      <c r="Y355" s="115"/>
    </row>
    <row r="356" spans="2:25" x14ac:dyDescent="0.25">
      <c r="B356" s="109"/>
      <c r="C356" s="110"/>
      <c r="D356" s="110"/>
      <c r="E356" s="111"/>
      <c r="F356" s="112" t="str">
        <f>'Kisi-kisi Data PG'!O25</f>
        <v>C</v>
      </c>
      <c r="G356" s="113"/>
      <c r="H356" s="114"/>
      <c r="I356" s="145"/>
      <c r="J356" s="145"/>
      <c r="K356" s="145"/>
      <c r="L356" s="115"/>
      <c r="O356" s="114"/>
      <c r="P356" s="145"/>
      <c r="Q356" s="145"/>
      <c r="R356" s="115"/>
      <c r="S356" s="112">
        <f>'Kisi-kisi Data PG'!AB345</f>
        <v>0</v>
      </c>
      <c r="T356" s="113"/>
      <c r="U356" s="114"/>
      <c r="V356" s="145"/>
      <c r="W356" s="145"/>
      <c r="X356" s="145"/>
      <c r="Y356" s="115"/>
    </row>
    <row r="357" spans="2:25" x14ac:dyDescent="0.25">
      <c r="B357" s="109"/>
      <c r="C357" s="110"/>
      <c r="D357" s="110"/>
      <c r="E357" s="111"/>
      <c r="F357" s="114"/>
      <c r="G357" s="115"/>
      <c r="H357" s="114"/>
      <c r="I357" s="145"/>
      <c r="J357" s="145"/>
      <c r="K357" s="145"/>
      <c r="L357" s="115"/>
      <c r="O357" s="114"/>
      <c r="P357" s="145"/>
      <c r="Q357" s="145"/>
      <c r="R357" s="115"/>
      <c r="S357" s="114"/>
      <c r="T357" s="115"/>
      <c r="U357" s="114"/>
      <c r="V357" s="145"/>
      <c r="W357" s="145"/>
      <c r="X357" s="145"/>
      <c r="Y357" s="115"/>
    </row>
    <row r="358" spans="2:25" x14ac:dyDescent="0.25">
      <c r="B358" s="121"/>
      <c r="C358" s="122"/>
      <c r="D358" s="122"/>
      <c r="E358" s="123"/>
      <c r="F358" s="116"/>
      <c r="G358" s="117"/>
      <c r="H358" s="15" t="s">
        <v>24</v>
      </c>
      <c r="I358" s="126" t="str">
        <f>'Kisi-kisi Data PG'!K25</f>
        <v>I think we should give her present</v>
      </c>
      <c r="J358" s="126"/>
      <c r="K358" s="126"/>
      <c r="L358" s="127"/>
      <c r="O358" s="116"/>
      <c r="P358" s="150"/>
      <c r="Q358" s="150"/>
      <c r="R358" s="117"/>
      <c r="S358" s="116"/>
      <c r="T358" s="117"/>
      <c r="U358" s="15" t="s">
        <v>24</v>
      </c>
      <c r="V358" s="126">
        <f>'Kisi-kisi Data PG'!X345</f>
        <v>0</v>
      </c>
      <c r="W358" s="126"/>
      <c r="X358" s="126"/>
      <c r="Y358" s="127"/>
    </row>
    <row r="359" spans="2:25" x14ac:dyDescent="0.25">
      <c r="B359" s="118" t="s">
        <v>35</v>
      </c>
      <c r="C359" s="119"/>
      <c r="D359" s="119"/>
      <c r="E359" s="120"/>
      <c r="F359" s="132" t="s">
        <v>33</v>
      </c>
      <c r="G359" s="133"/>
      <c r="H359" s="15" t="s">
        <v>25</v>
      </c>
      <c r="I359" s="126" t="str">
        <f>'Kisi-kisi Data PG'!L25</f>
        <v>I don't think I care about it</v>
      </c>
      <c r="J359" s="126"/>
      <c r="K359" s="126"/>
      <c r="L359" s="127"/>
      <c r="O359" s="118" t="s">
        <v>35</v>
      </c>
      <c r="P359" s="119"/>
      <c r="Q359" s="119"/>
      <c r="R359" s="120"/>
      <c r="S359" s="132" t="s">
        <v>33</v>
      </c>
      <c r="T359" s="133"/>
      <c r="U359" s="15" t="s">
        <v>25</v>
      </c>
      <c r="V359" s="126">
        <f>'Kisi-kisi Data PG'!Y345</f>
        <v>0</v>
      </c>
      <c r="W359" s="126"/>
      <c r="X359" s="126"/>
      <c r="Y359" s="127"/>
    </row>
    <row r="360" spans="2:25" x14ac:dyDescent="0.25">
      <c r="B360" s="106" t="str">
        <f>'Kisi-kisi Data PG'!G25</f>
        <v>Mengidentifikasi penggunaan kalimat yang tepat dalam memberikan sebuah opini formal</v>
      </c>
      <c r="C360" s="107"/>
      <c r="D360" s="107"/>
      <c r="E360" s="108"/>
      <c r="F360" s="134"/>
      <c r="G360" s="135"/>
      <c r="H360" s="15" t="s">
        <v>26</v>
      </c>
      <c r="I360" s="126" t="str">
        <f>'Kisi-kisi Data PG'!M25</f>
        <v>That's sounds good</v>
      </c>
      <c r="J360" s="126"/>
      <c r="K360" s="126"/>
      <c r="L360" s="127"/>
      <c r="O360" s="112">
        <f>'Kisi-kisi Data PG'!T345</f>
        <v>0</v>
      </c>
      <c r="P360" s="144"/>
      <c r="Q360" s="144"/>
      <c r="R360" s="113"/>
      <c r="S360" s="134"/>
      <c r="T360" s="135"/>
      <c r="U360" s="15" t="s">
        <v>26</v>
      </c>
      <c r="V360" s="126">
        <f>'Kisi-kisi Data PG'!Z345</f>
        <v>0</v>
      </c>
      <c r="W360" s="126"/>
      <c r="X360" s="126"/>
      <c r="Y360" s="127"/>
    </row>
    <row r="361" spans="2:25" x14ac:dyDescent="0.25">
      <c r="B361" s="109"/>
      <c r="C361" s="110"/>
      <c r="D361" s="110"/>
      <c r="E361" s="111"/>
      <c r="F361" s="112">
        <f>'Kisi-kisi Data PG'!I25</f>
        <v>0</v>
      </c>
      <c r="G361" s="113"/>
      <c r="H361" s="15" t="s">
        <v>27</v>
      </c>
      <c r="I361" s="126" t="str">
        <f>'Kisi-kisi Data PG'!N25</f>
        <v>Good Job</v>
      </c>
      <c r="J361" s="126"/>
      <c r="K361" s="126"/>
      <c r="L361" s="127"/>
      <c r="O361" s="114"/>
      <c r="P361" s="145"/>
      <c r="Q361" s="145"/>
      <c r="R361" s="115"/>
      <c r="S361" s="112">
        <f>'Kisi-kisi Data PG'!V345</f>
        <v>0</v>
      </c>
      <c r="T361" s="113"/>
      <c r="U361" s="15" t="s">
        <v>27</v>
      </c>
      <c r="V361" s="126">
        <f>'Kisi-kisi Data PG'!AA345</f>
        <v>0</v>
      </c>
      <c r="W361" s="126"/>
      <c r="X361" s="126"/>
      <c r="Y361" s="127"/>
    </row>
    <row r="362" spans="2:25" x14ac:dyDescent="0.25">
      <c r="B362" s="109"/>
      <c r="C362" s="110"/>
      <c r="D362" s="110"/>
      <c r="E362" s="111"/>
      <c r="F362" s="114"/>
      <c r="G362" s="115"/>
      <c r="H362" s="16"/>
      <c r="I362" s="14"/>
      <c r="J362" s="14"/>
      <c r="K362" s="14"/>
      <c r="L362" s="17"/>
      <c r="O362" s="114"/>
      <c r="P362" s="145"/>
      <c r="Q362" s="145"/>
      <c r="R362" s="115"/>
      <c r="S362" s="114"/>
      <c r="T362" s="115"/>
      <c r="U362" s="16"/>
      <c r="V362" s="14"/>
      <c r="W362" s="14"/>
      <c r="X362" s="14"/>
      <c r="Y362" s="17"/>
    </row>
    <row r="363" spans="2:25" x14ac:dyDescent="0.25">
      <c r="B363" s="121"/>
      <c r="C363" s="122"/>
      <c r="D363" s="122"/>
      <c r="E363" s="123"/>
      <c r="F363" s="116"/>
      <c r="G363" s="117"/>
      <c r="H363" s="18"/>
      <c r="I363" s="19"/>
      <c r="J363" s="19"/>
      <c r="K363" s="19"/>
      <c r="L363" s="20"/>
      <c r="O363" s="116"/>
      <c r="P363" s="150"/>
      <c r="Q363" s="150"/>
      <c r="R363" s="117"/>
      <c r="S363" s="116"/>
      <c r="T363" s="117"/>
      <c r="U363" s="18"/>
      <c r="V363" s="19"/>
      <c r="W363" s="19"/>
      <c r="X363" s="19"/>
      <c r="Y363" s="20"/>
    </row>
    <row r="366" spans="2:25" x14ac:dyDescent="0.25">
      <c r="B366" s="130" t="s">
        <v>30</v>
      </c>
      <c r="C366" s="130"/>
      <c r="D366" s="130"/>
      <c r="E366" s="130"/>
      <c r="F366" s="131" t="s">
        <v>31</v>
      </c>
      <c r="G366" s="131"/>
      <c r="H366" s="131"/>
      <c r="I366" s="131"/>
      <c r="J366" s="131"/>
      <c r="K366" s="131"/>
      <c r="L366" s="131"/>
      <c r="O366" s="130" t="s">
        <v>30</v>
      </c>
      <c r="P366" s="130"/>
      <c r="Q366" s="130"/>
      <c r="R366" s="130"/>
      <c r="S366" s="131" t="s">
        <v>31</v>
      </c>
      <c r="T366" s="131"/>
      <c r="U366" s="131"/>
      <c r="V366" s="131"/>
      <c r="W366" s="131"/>
      <c r="X366" s="131"/>
      <c r="Y366" s="131"/>
    </row>
    <row r="367" spans="2:25" x14ac:dyDescent="0.25">
      <c r="B367" s="106" t="str">
        <f>'Kisi-kisi Data PG'!D26</f>
        <v>Menganalisis fungsi sosial, struktur teks, dan unsur kebahasaan teks interaksi transaksional lisan dan tulis yang melibatkan tindakan      memberi dan meminta informasi terkait pendapat dan pikiran, sesuai dengan konteks penggunaannya.  (Perhatikan unsur kebahasaan I think, I suppose, in my opinion)</v>
      </c>
      <c r="C367" s="107"/>
      <c r="D367" s="107"/>
      <c r="E367" s="108"/>
      <c r="F367" s="136" t="s">
        <v>16</v>
      </c>
      <c r="G367" s="136"/>
      <c r="H367" s="136"/>
      <c r="I367" s="136"/>
      <c r="J367" s="136"/>
      <c r="K367" s="136"/>
      <c r="L367" s="136"/>
      <c r="O367" s="112">
        <f>'Kisi-kisi Data PG'!Q366</f>
        <v>0</v>
      </c>
      <c r="P367" s="144"/>
      <c r="Q367" s="144"/>
      <c r="R367" s="113"/>
      <c r="S367" s="136" t="s">
        <v>16</v>
      </c>
      <c r="T367" s="136"/>
      <c r="U367" s="136"/>
      <c r="V367" s="136"/>
      <c r="W367" s="136"/>
      <c r="X367" s="136"/>
      <c r="Y367" s="136"/>
    </row>
    <row r="368" spans="2:25" x14ac:dyDescent="0.25">
      <c r="B368" s="109"/>
      <c r="C368" s="110"/>
      <c r="D368" s="110"/>
      <c r="E368" s="111"/>
      <c r="F368" s="136"/>
      <c r="G368" s="136"/>
      <c r="H368" s="136"/>
      <c r="I368" s="136"/>
      <c r="J368" s="136"/>
      <c r="K368" s="136"/>
      <c r="L368" s="136"/>
      <c r="O368" s="114"/>
      <c r="P368" s="145"/>
      <c r="Q368" s="145"/>
      <c r="R368" s="115"/>
      <c r="S368" s="136"/>
      <c r="T368" s="136"/>
      <c r="U368" s="136"/>
      <c r="V368" s="136"/>
      <c r="W368" s="136"/>
      <c r="X368" s="136"/>
      <c r="Y368" s="136"/>
    </row>
    <row r="369" spans="2:25" x14ac:dyDescent="0.25">
      <c r="B369" s="109"/>
      <c r="C369" s="110"/>
      <c r="D369" s="110"/>
      <c r="E369" s="111"/>
      <c r="F369" s="124" t="s">
        <v>32</v>
      </c>
      <c r="G369" s="125"/>
      <c r="H369" s="106" t="str">
        <f>'Kisi-kisi Data PG'!J26</f>
        <v xml:space="preserve">18. A :”Jason should do his homework together with us”
B :”…… so will make homework easier to do”
</v>
      </c>
      <c r="I369" s="107"/>
      <c r="J369" s="107"/>
      <c r="K369" s="107"/>
      <c r="L369" s="108"/>
      <c r="O369" s="114"/>
      <c r="P369" s="145"/>
      <c r="Q369" s="145"/>
      <c r="R369" s="115"/>
      <c r="S369" s="124" t="s">
        <v>32</v>
      </c>
      <c r="T369" s="125"/>
      <c r="U369" s="112">
        <f>'Kisi-kisi Data PG'!W366</f>
        <v>0</v>
      </c>
      <c r="V369" s="144"/>
      <c r="W369" s="144"/>
      <c r="X369" s="144"/>
      <c r="Y369" s="113"/>
    </row>
    <row r="370" spans="2:25" x14ac:dyDescent="0.25">
      <c r="B370" s="109"/>
      <c r="C370" s="110"/>
      <c r="D370" s="110"/>
      <c r="E370" s="111"/>
      <c r="F370" s="124"/>
      <c r="G370" s="125"/>
      <c r="H370" s="109"/>
      <c r="I370" s="110"/>
      <c r="J370" s="110"/>
      <c r="K370" s="110"/>
      <c r="L370" s="111"/>
      <c r="O370" s="114"/>
      <c r="P370" s="145"/>
      <c r="Q370" s="145"/>
      <c r="R370" s="115"/>
      <c r="S370" s="124"/>
      <c r="T370" s="125"/>
      <c r="U370" s="114"/>
      <c r="V370" s="145"/>
      <c r="W370" s="145"/>
      <c r="X370" s="145"/>
      <c r="Y370" s="115"/>
    </row>
    <row r="371" spans="2:25" x14ac:dyDescent="0.25">
      <c r="B371" s="121"/>
      <c r="C371" s="122"/>
      <c r="D371" s="122"/>
      <c r="E371" s="123"/>
      <c r="F371" s="112">
        <f>'Kisi-kisi Data PG'!H26</f>
        <v>18</v>
      </c>
      <c r="G371" s="113"/>
      <c r="H371" s="109"/>
      <c r="I371" s="110"/>
      <c r="J371" s="110"/>
      <c r="K371" s="110"/>
      <c r="L371" s="111"/>
      <c r="O371" s="116"/>
      <c r="P371" s="150"/>
      <c r="Q371" s="150"/>
      <c r="R371" s="117"/>
      <c r="S371" s="112">
        <f>'Kisi-kisi Data PG'!U26</f>
        <v>0</v>
      </c>
      <c r="T371" s="113"/>
      <c r="U371" s="114"/>
      <c r="V371" s="145"/>
      <c r="W371" s="145"/>
      <c r="X371" s="145"/>
      <c r="Y371" s="115"/>
    </row>
    <row r="372" spans="2:25" x14ac:dyDescent="0.25">
      <c r="B372" s="118" t="s">
        <v>34</v>
      </c>
      <c r="C372" s="119"/>
      <c r="D372" s="119"/>
      <c r="E372" s="120"/>
      <c r="F372" s="114"/>
      <c r="G372" s="115"/>
      <c r="H372" s="109"/>
      <c r="I372" s="110"/>
      <c r="J372" s="110"/>
      <c r="K372" s="110"/>
      <c r="L372" s="111"/>
      <c r="O372" s="118" t="s">
        <v>34</v>
      </c>
      <c r="P372" s="119"/>
      <c r="Q372" s="119"/>
      <c r="R372" s="120"/>
      <c r="S372" s="114"/>
      <c r="T372" s="115"/>
      <c r="U372" s="114"/>
      <c r="V372" s="145"/>
      <c r="W372" s="145"/>
      <c r="X372" s="145"/>
      <c r="Y372" s="115"/>
    </row>
    <row r="373" spans="2:25" x14ac:dyDescent="0.25">
      <c r="B373" s="106" t="str">
        <f>'Kisi-kisi Data PG'!E26</f>
        <v xml:space="preserve">Agreement </v>
      </c>
      <c r="C373" s="107"/>
      <c r="D373" s="107"/>
      <c r="E373" s="108"/>
      <c r="F373" s="114"/>
      <c r="G373" s="115"/>
      <c r="H373" s="109"/>
      <c r="I373" s="110"/>
      <c r="J373" s="110"/>
      <c r="K373" s="110"/>
      <c r="L373" s="111"/>
      <c r="O373" s="112">
        <f>'Kisi-kisi Data PG'!R366</f>
        <v>0</v>
      </c>
      <c r="P373" s="144"/>
      <c r="Q373" s="144"/>
      <c r="R373" s="113"/>
      <c r="S373" s="114"/>
      <c r="T373" s="115"/>
      <c r="U373" s="114"/>
      <c r="V373" s="145"/>
      <c r="W373" s="145"/>
      <c r="X373" s="145"/>
      <c r="Y373" s="115"/>
    </row>
    <row r="374" spans="2:25" x14ac:dyDescent="0.25">
      <c r="B374" s="109"/>
      <c r="C374" s="110"/>
      <c r="D374" s="110"/>
      <c r="E374" s="111"/>
      <c r="F374" s="116"/>
      <c r="G374" s="117"/>
      <c r="H374" s="109"/>
      <c r="I374" s="110"/>
      <c r="J374" s="110"/>
      <c r="K374" s="110"/>
      <c r="L374" s="111"/>
      <c r="O374" s="114"/>
      <c r="P374" s="145"/>
      <c r="Q374" s="145"/>
      <c r="R374" s="115"/>
      <c r="S374" s="116"/>
      <c r="T374" s="117"/>
      <c r="U374" s="114"/>
      <c r="V374" s="145"/>
      <c r="W374" s="145"/>
      <c r="X374" s="145"/>
      <c r="Y374" s="115"/>
    </row>
    <row r="375" spans="2:25" x14ac:dyDescent="0.25">
      <c r="B375" s="109"/>
      <c r="C375" s="110"/>
      <c r="D375" s="110"/>
      <c r="E375" s="111"/>
      <c r="F375" s="124" t="s">
        <v>8</v>
      </c>
      <c r="G375" s="125"/>
      <c r="H375" s="109"/>
      <c r="I375" s="110"/>
      <c r="J375" s="110"/>
      <c r="K375" s="110"/>
      <c r="L375" s="111"/>
      <c r="O375" s="114"/>
      <c r="P375" s="145"/>
      <c r="Q375" s="145"/>
      <c r="R375" s="115"/>
      <c r="S375" s="124" t="s">
        <v>8</v>
      </c>
      <c r="T375" s="125"/>
      <c r="U375" s="114"/>
      <c r="V375" s="145"/>
      <c r="W375" s="145"/>
      <c r="X375" s="145"/>
      <c r="Y375" s="115"/>
    </row>
    <row r="376" spans="2:25" x14ac:dyDescent="0.25">
      <c r="B376" s="109"/>
      <c r="C376" s="110"/>
      <c r="D376" s="110"/>
      <c r="E376" s="111"/>
      <c r="F376" s="124"/>
      <c r="G376" s="125"/>
      <c r="H376" s="109"/>
      <c r="I376" s="110"/>
      <c r="J376" s="110"/>
      <c r="K376" s="110"/>
      <c r="L376" s="111"/>
      <c r="O376" s="114"/>
      <c r="P376" s="145"/>
      <c r="Q376" s="145"/>
      <c r="R376" s="115"/>
      <c r="S376" s="124"/>
      <c r="T376" s="125"/>
      <c r="U376" s="114"/>
      <c r="V376" s="145"/>
      <c r="W376" s="145"/>
      <c r="X376" s="145"/>
      <c r="Y376" s="115"/>
    </row>
    <row r="377" spans="2:25" x14ac:dyDescent="0.25">
      <c r="B377" s="109"/>
      <c r="C377" s="110"/>
      <c r="D377" s="110"/>
      <c r="E377" s="111"/>
      <c r="F377" s="112" t="str">
        <f>'Kisi-kisi Data PG'!O26</f>
        <v>B</v>
      </c>
      <c r="G377" s="113"/>
      <c r="H377" s="109"/>
      <c r="I377" s="110"/>
      <c r="J377" s="110"/>
      <c r="K377" s="110"/>
      <c r="L377" s="111"/>
      <c r="O377" s="114"/>
      <c r="P377" s="145"/>
      <c r="Q377" s="145"/>
      <c r="R377" s="115"/>
      <c r="S377" s="112">
        <f>'Kisi-kisi Data PG'!AB366</f>
        <v>0</v>
      </c>
      <c r="T377" s="113"/>
      <c r="U377" s="114"/>
      <c r="V377" s="145"/>
      <c r="W377" s="145"/>
      <c r="X377" s="145"/>
      <c r="Y377" s="115"/>
    </row>
    <row r="378" spans="2:25" x14ac:dyDescent="0.25">
      <c r="B378" s="109"/>
      <c r="C378" s="110"/>
      <c r="D378" s="110"/>
      <c r="E378" s="111"/>
      <c r="F378" s="114"/>
      <c r="G378" s="115"/>
      <c r="H378" s="109"/>
      <c r="I378" s="110"/>
      <c r="J378" s="110"/>
      <c r="K378" s="110"/>
      <c r="L378" s="111"/>
      <c r="O378" s="114"/>
      <c r="P378" s="145"/>
      <c r="Q378" s="145"/>
      <c r="R378" s="115"/>
      <c r="S378" s="114"/>
      <c r="T378" s="115"/>
      <c r="U378" s="114"/>
      <c r="V378" s="145"/>
      <c r="W378" s="145"/>
      <c r="X378" s="145"/>
      <c r="Y378" s="115"/>
    </row>
    <row r="379" spans="2:25" x14ac:dyDescent="0.25">
      <c r="B379" s="121"/>
      <c r="C379" s="122"/>
      <c r="D379" s="122"/>
      <c r="E379" s="123"/>
      <c r="F379" s="116"/>
      <c r="G379" s="117"/>
      <c r="H379" s="15" t="s">
        <v>24</v>
      </c>
      <c r="I379" s="126" t="str">
        <f>'Kisi-kisi Data PG'!K26</f>
        <v>I agree with you, he should do it by himself</v>
      </c>
      <c r="J379" s="126"/>
      <c r="K379" s="126"/>
      <c r="L379" s="127"/>
      <c r="O379" s="116"/>
      <c r="P379" s="150"/>
      <c r="Q379" s="150"/>
      <c r="R379" s="117"/>
      <c r="S379" s="116"/>
      <c r="T379" s="117"/>
      <c r="U379" s="15" t="s">
        <v>24</v>
      </c>
      <c r="V379" s="126">
        <f>'Kisi-kisi Data PG'!X366</f>
        <v>0</v>
      </c>
      <c r="W379" s="126"/>
      <c r="X379" s="126"/>
      <c r="Y379" s="127"/>
    </row>
    <row r="380" spans="2:25" x14ac:dyDescent="0.25">
      <c r="B380" s="118" t="s">
        <v>35</v>
      </c>
      <c r="C380" s="119"/>
      <c r="D380" s="119"/>
      <c r="E380" s="120"/>
      <c r="F380" s="132" t="s">
        <v>33</v>
      </c>
      <c r="G380" s="133"/>
      <c r="H380" s="15" t="s">
        <v>25</v>
      </c>
      <c r="I380" s="126" t="str">
        <f>'Kisi-kisi Data PG'!L26</f>
        <v>I agree with you, he should do it with us</v>
      </c>
      <c r="J380" s="126"/>
      <c r="K380" s="126"/>
      <c r="L380" s="127"/>
      <c r="O380" s="118" t="s">
        <v>35</v>
      </c>
      <c r="P380" s="119"/>
      <c r="Q380" s="119"/>
      <c r="R380" s="120"/>
      <c r="S380" s="132" t="s">
        <v>33</v>
      </c>
      <c r="T380" s="133"/>
      <c r="U380" s="15" t="s">
        <v>25</v>
      </c>
      <c r="V380" s="126">
        <f>'Kisi-kisi Data PG'!Y366</f>
        <v>0</v>
      </c>
      <c r="W380" s="126"/>
      <c r="X380" s="126"/>
      <c r="Y380" s="127"/>
    </row>
    <row r="381" spans="2:25" x14ac:dyDescent="0.25">
      <c r="B381" s="106" t="str">
        <f>'Kisi-kisi Data PG'!G26</f>
        <v>Mengidentifikasi penggunaan kalimat yang tepat dalam memberikan sebuah opini formal</v>
      </c>
      <c r="C381" s="107"/>
      <c r="D381" s="107"/>
      <c r="E381" s="108"/>
      <c r="F381" s="134"/>
      <c r="G381" s="135"/>
      <c r="H381" s="15" t="s">
        <v>26</v>
      </c>
      <c r="I381" s="126" t="str">
        <f>'Kisi-kisi Data PG'!M26</f>
        <v>I disagree with you, he should do it by himself</v>
      </c>
      <c r="J381" s="126"/>
      <c r="K381" s="126"/>
      <c r="L381" s="127"/>
      <c r="O381" s="112">
        <f>'Kisi-kisi Data PG'!T366</f>
        <v>0</v>
      </c>
      <c r="P381" s="144"/>
      <c r="Q381" s="144"/>
      <c r="R381" s="113"/>
      <c r="S381" s="134"/>
      <c r="T381" s="135"/>
      <c r="U381" s="15" t="s">
        <v>26</v>
      </c>
      <c r="V381" s="126">
        <f>'Kisi-kisi Data PG'!Z366</f>
        <v>0</v>
      </c>
      <c r="W381" s="126"/>
      <c r="X381" s="126"/>
      <c r="Y381" s="127"/>
    </row>
    <row r="382" spans="2:25" x14ac:dyDescent="0.25">
      <c r="B382" s="109"/>
      <c r="C382" s="110"/>
      <c r="D382" s="110"/>
      <c r="E382" s="111"/>
      <c r="F382" s="112">
        <f>'Kisi-kisi Data PG'!I26</f>
        <v>0</v>
      </c>
      <c r="G382" s="113"/>
      <c r="H382" s="15" t="s">
        <v>27</v>
      </c>
      <c r="I382" s="126" t="str">
        <f>'Kisi-kisi Data PG'!N26</f>
        <v>I disagree with you, he should do it with us</v>
      </c>
      <c r="J382" s="126"/>
      <c r="K382" s="126"/>
      <c r="L382" s="127"/>
      <c r="O382" s="114"/>
      <c r="P382" s="145"/>
      <c r="Q382" s="145"/>
      <c r="R382" s="115"/>
      <c r="S382" s="112">
        <f>'Kisi-kisi Data PG'!V366</f>
        <v>0</v>
      </c>
      <c r="T382" s="113"/>
      <c r="U382" s="15" t="s">
        <v>27</v>
      </c>
      <c r="V382" s="126">
        <f>'Kisi-kisi Data PG'!AA366</f>
        <v>0</v>
      </c>
      <c r="W382" s="126"/>
      <c r="X382" s="126"/>
      <c r="Y382" s="127"/>
    </row>
    <row r="383" spans="2:25" x14ac:dyDescent="0.25">
      <c r="B383" s="109"/>
      <c r="C383" s="110"/>
      <c r="D383" s="110"/>
      <c r="E383" s="111"/>
      <c r="F383" s="114"/>
      <c r="G383" s="115"/>
      <c r="H383" s="16"/>
      <c r="I383" s="14"/>
      <c r="J383" s="14"/>
      <c r="K383" s="14"/>
      <c r="L383" s="17"/>
      <c r="O383" s="114"/>
      <c r="P383" s="145"/>
      <c r="Q383" s="145"/>
      <c r="R383" s="115"/>
      <c r="S383" s="114"/>
      <c r="T383" s="115"/>
      <c r="U383" s="16"/>
      <c r="V383" s="14"/>
      <c r="W383" s="14"/>
      <c r="X383" s="14"/>
      <c r="Y383" s="17"/>
    </row>
    <row r="384" spans="2:25" x14ac:dyDescent="0.25">
      <c r="B384" s="121"/>
      <c r="C384" s="122"/>
      <c r="D384" s="122"/>
      <c r="E384" s="123"/>
      <c r="F384" s="116"/>
      <c r="G384" s="117"/>
      <c r="H384" s="18"/>
      <c r="I384" s="19"/>
      <c r="J384" s="19"/>
      <c r="K384" s="19"/>
      <c r="L384" s="20"/>
      <c r="O384" s="116"/>
      <c r="P384" s="150"/>
      <c r="Q384" s="150"/>
      <c r="R384" s="117"/>
      <c r="S384" s="116"/>
      <c r="T384" s="117"/>
      <c r="U384" s="18"/>
      <c r="V384" s="19"/>
      <c r="W384" s="19"/>
      <c r="X384" s="19"/>
      <c r="Y384" s="20"/>
    </row>
    <row r="387" spans="2:25" x14ac:dyDescent="0.25">
      <c r="B387" s="130" t="s">
        <v>30</v>
      </c>
      <c r="C387" s="130"/>
      <c r="D387" s="130"/>
      <c r="E387" s="130"/>
      <c r="F387" s="131" t="s">
        <v>31</v>
      </c>
      <c r="G387" s="131"/>
      <c r="H387" s="131"/>
      <c r="I387" s="131"/>
      <c r="J387" s="131"/>
      <c r="K387" s="131"/>
      <c r="L387" s="131"/>
      <c r="O387" s="130" t="s">
        <v>30</v>
      </c>
      <c r="P387" s="130"/>
      <c r="Q387" s="130"/>
      <c r="R387" s="130"/>
      <c r="S387" s="131" t="s">
        <v>31</v>
      </c>
      <c r="T387" s="131"/>
      <c r="U387" s="131"/>
      <c r="V387" s="131"/>
      <c r="W387" s="131"/>
      <c r="X387" s="131"/>
      <c r="Y387" s="131"/>
    </row>
    <row r="388" spans="2:25" x14ac:dyDescent="0.25">
      <c r="B388" s="106" t="str">
        <f>'Kisi-kisi Data PG'!D27</f>
        <v>Menganalisis fungsi sosial, struktur teks, dan unsur kebahasaan teks interaksi transaksional lisan dan tulis yang melibatkan tindakan      memberi dan meminta informasi terkait pendapat dan pikiran, sesuai dengan konteks penggunaannya.  (Perhatikan unsur kebahasaan I think, I suppose, in my opinion)</v>
      </c>
      <c r="C388" s="107"/>
      <c r="D388" s="107"/>
      <c r="E388" s="108"/>
      <c r="F388" s="136" t="s">
        <v>16</v>
      </c>
      <c r="G388" s="136"/>
      <c r="H388" s="136"/>
      <c r="I388" s="136"/>
      <c r="J388" s="136"/>
      <c r="K388" s="136"/>
      <c r="L388" s="136"/>
      <c r="O388" s="112">
        <f>'Kisi-kisi Data PG'!Q387</f>
        <v>0</v>
      </c>
      <c r="P388" s="144"/>
      <c r="Q388" s="144"/>
      <c r="R388" s="113"/>
      <c r="S388" s="136" t="s">
        <v>16</v>
      </c>
      <c r="T388" s="136"/>
      <c r="U388" s="136"/>
      <c r="V388" s="136"/>
      <c r="W388" s="136"/>
      <c r="X388" s="136"/>
      <c r="Y388" s="136"/>
    </row>
    <row r="389" spans="2:25" x14ac:dyDescent="0.25">
      <c r="B389" s="109"/>
      <c r="C389" s="110"/>
      <c r="D389" s="110"/>
      <c r="E389" s="111"/>
      <c r="F389" s="136"/>
      <c r="G389" s="136"/>
      <c r="H389" s="136"/>
      <c r="I389" s="136"/>
      <c r="J389" s="136"/>
      <c r="K389" s="136"/>
      <c r="L389" s="136"/>
      <c r="O389" s="114"/>
      <c r="P389" s="145"/>
      <c r="Q389" s="145"/>
      <c r="R389" s="115"/>
      <c r="S389" s="136"/>
      <c r="T389" s="136"/>
      <c r="U389" s="136"/>
      <c r="V389" s="136"/>
      <c r="W389" s="136"/>
      <c r="X389" s="136"/>
      <c r="Y389" s="136"/>
    </row>
    <row r="390" spans="2:25" x14ac:dyDescent="0.25">
      <c r="B390" s="109"/>
      <c r="C390" s="110"/>
      <c r="D390" s="110"/>
      <c r="E390" s="111"/>
      <c r="F390" s="124" t="s">
        <v>32</v>
      </c>
      <c r="G390" s="125"/>
      <c r="H390" s="106" t="str">
        <f>'Kisi-kisi Data PG'!J27</f>
        <v xml:space="preserve">19. A :” So dark here we need a flashlight”
B :”………..”
</v>
      </c>
      <c r="I390" s="107"/>
      <c r="J390" s="107"/>
      <c r="K390" s="107"/>
      <c r="L390" s="108"/>
      <c r="O390" s="114"/>
      <c r="P390" s="145"/>
      <c r="Q390" s="145"/>
      <c r="R390" s="115"/>
      <c r="S390" s="124" t="s">
        <v>32</v>
      </c>
      <c r="T390" s="125"/>
      <c r="U390" s="112">
        <f>'Kisi-kisi Data PG'!W387</f>
        <v>0</v>
      </c>
      <c r="V390" s="144"/>
      <c r="W390" s="144"/>
      <c r="X390" s="144"/>
      <c r="Y390" s="113"/>
    </row>
    <row r="391" spans="2:25" x14ac:dyDescent="0.25">
      <c r="B391" s="109"/>
      <c r="C391" s="110"/>
      <c r="D391" s="110"/>
      <c r="E391" s="111"/>
      <c r="F391" s="124"/>
      <c r="G391" s="125"/>
      <c r="H391" s="109"/>
      <c r="I391" s="110"/>
      <c r="J391" s="110"/>
      <c r="K391" s="110"/>
      <c r="L391" s="111"/>
      <c r="O391" s="114"/>
      <c r="P391" s="145"/>
      <c r="Q391" s="145"/>
      <c r="R391" s="115"/>
      <c r="S391" s="124"/>
      <c r="T391" s="125"/>
      <c r="U391" s="114"/>
      <c r="V391" s="145"/>
      <c r="W391" s="145"/>
      <c r="X391" s="145"/>
      <c r="Y391" s="115"/>
    </row>
    <row r="392" spans="2:25" x14ac:dyDescent="0.25">
      <c r="B392" s="121"/>
      <c r="C392" s="122"/>
      <c r="D392" s="122"/>
      <c r="E392" s="123"/>
      <c r="F392" s="112">
        <f>'Kisi-kisi Data PG'!H27</f>
        <v>19</v>
      </c>
      <c r="G392" s="113"/>
      <c r="H392" s="109"/>
      <c r="I392" s="110"/>
      <c r="J392" s="110"/>
      <c r="K392" s="110"/>
      <c r="L392" s="111"/>
      <c r="O392" s="116"/>
      <c r="P392" s="150"/>
      <c r="Q392" s="150"/>
      <c r="R392" s="117"/>
      <c r="S392" s="112">
        <f>'Kisi-kisi Data PG'!U27</f>
        <v>0</v>
      </c>
      <c r="T392" s="113"/>
      <c r="U392" s="114"/>
      <c r="V392" s="145"/>
      <c r="W392" s="145"/>
      <c r="X392" s="145"/>
      <c r="Y392" s="115"/>
    </row>
    <row r="393" spans="2:25" x14ac:dyDescent="0.25">
      <c r="B393" s="118" t="s">
        <v>34</v>
      </c>
      <c r="C393" s="119"/>
      <c r="D393" s="119"/>
      <c r="E393" s="120"/>
      <c r="F393" s="114"/>
      <c r="G393" s="115"/>
      <c r="H393" s="109"/>
      <c r="I393" s="110"/>
      <c r="J393" s="110"/>
      <c r="K393" s="110"/>
      <c r="L393" s="111"/>
      <c r="O393" s="118" t="s">
        <v>34</v>
      </c>
      <c r="P393" s="119"/>
      <c r="Q393" s="119"/>
      <c r="R393" s="120"/>
      <c r="S393" s="114"/>
      <c r="T393" s="115"/>
      <c r="U393" s="114"/>
      <c r="V393" s="145"/>
      <c r="W393" s="145"/>
      <c r="X393" s="145"/>
      <c r="Y393" s="115"/>
    </row>
    <row r="394" spans="2:25" x14ac:dyDescent="0.25">
      <c r="B394" s="106" t="str">
        <f>'Kisi-kisi Data PG'!E27</f>
        <v xml:space="preserve">Agreement </v>
      </c>
      <c r="C394" s="107"/>
      <c r="D394" s="107"/>
      <c r="E394" s="108"/>
      <c r="F394" s="114"/>
      <c r="G394" s="115"/>
      <c r="H394" s="109"/>
      <c r="I394" s="110"/>
      <c r="J394" s="110"/>
      <c r="K394" s="110"/>
      <c r="L394" s="111"/>
      <c r="O394" s="112">
        <f>'Kisi-kisi Data PG'!R387</f>
        <v>0</v>
      </c>
      <c r="P394" s="144"/>
      <c r="Q394" s="144"/>
      <c r="R394" s="113"/>
      <c r="S394" s="114"/>
      <c r="T394" s="115"/>
      <c r="U394" s="114"/>
      <c r="V394" s="145"/>
      <c r="W394" s="145"/>
      <c r="X394" s="145"/>
      <c r="Y394" s="115"/>
    </row>
    <row r="395" spans="2:25" x14ac:dyDescent="0.25">
      <c r="B395" s="109"/>
      <c r="C395" s="110"/>
      <c r="D395" s="110"/>
      <c r="E395" s="111"/>
      <c r="F395" s="116"/>
      <c r="G395" s="117"/>
      <c r="H395" s="109"/>
      <c r="I395" s="110"/>
      <c r="J395" s="110"/>
      <c r="K395" s="110"/>
      <c r="L395" s="111"/>
      <c r="O395" s="114"/>
      <c r="P395" s="145"/>
      <c r="Q395" s="145"/>
      <c r="R395" s="115"/>
      <c r="S395" s="116"/>
      <c r="T395" s="117"/>
      <c r="U395" s="114"/>
      <c r="V395" s="145"/>
      <c r="W395" s="145"/>
      <c r="X395" s="145"/>
      <c r="Y395" s="115"/>
    </row>
    <row r="396" spans="2:25" x14ac:dyDescent="0.25">
      <c r="B396" s="109"/>
      <c r="C396" s="110"/>
      <c r="D396" s="110"/>
      <c r="E396" s="111"/>
      <c r="F396" s="124" t="s">
        <v>8</v>
      </c>
      <c r="G396" s="125"/>
      <c r="H396" s="109"/>
      <c r="I396" s="110"/>
      <c r="J396" s="110"/>
      <c r="K396" s="110"/>
      <c r="L396" s="111"/>
      <c r="O396" s="114"/>
      <c r="P396" s="145"/>
      <c r="Q396" s="145"/>
      <c r="R396" s="115"/>
      <c r="S396" s="124" t="s">
        <v>8</v>
      </c>
      <c r="T396" s="125"/>
      <c r="U396" s="114"/>
      <c r="V396" s="145"/>
      <c r="W396" s="145"/>
      <c r="X396" s="145"/>
      <c r="Y396" s="115"/>
    </row>
    <row r="397" spans="2:25" x14ac:dyDescent="0.25">
      <c r="B397" s="109"/>
      <c r="C397" s="110"/>
      <c r="D397" s="110"/>
      <c r="E397" s="111"/>
      <c r="F397" s="124"/>
      <c r="G397" s="125"/>
      <c r="H397" s="109"/>
      <c r="I397" s="110"/>
      <c r="J397" s="110"/>
      <c r="K397" s="110"/>
      <c r="L397" s="111"/>
      <c r="O397" s="114"/>
      <c r="P397" s="145"/>
      <c r="Q397" s="145"/>
      <c r="R397" s="115"/>
      <c r="S397" s="124"/>
      <c r="T397" s="125"/>
      <c r="U397" s="114"/>
      <c r="V397" s="145"/>
      <c r="W397" s="145"/>
      <c r="X397" s="145"/>
      <c r="Y397" s="115"/>
    </row>
    <row r="398" spans="2:25" x14ac:dyDescent="0.25">
      <c r="B398" s="109"/>
      <c r="C398" s="110"/>
      <c r="D398" s="110"/>
      <c r="E398" s="111"/>
      <c r="F398" s="112" t="str">
        <f>'Kisi-kisi Data PG'!O27</f>
        <v>B</v>
      </c>
      <c r="G398" s="113"/>
      <c r="H398" s="109"/>
      <c r="I398" s="110"/>
      <c r="J398" s="110"/>
      <c r="K398" s="110"/>
      <c r="L398" s="111"/>
      <c r="O398" s="114"/>
      <c r="P398" s="145"/>
      <c r="Q398" s="145"/>
      <c r="R398" s="115"/>
      <c r="S398" s="112">
        <f>'Kisi-kisi Data PG'!AB387</f>
        <v>0</v>
      </c>
      <c r="T398" s="113"/>
      <c r="U398" s="114"/>
      <c r="V398" s="145"/>
      <c r="W398" s="145"/>
      <c r="X398" s="145"/>
      <c r="Y398" s="115"/>
    </row>
    <row r="399" spans="2:25" x14ac:dyDescent="0.25">
      <c r="B399" s="109"/>
      <c r="C399" s="110"/>
      <c r="D399" s="110"/>
      <c r="E399" s="111"/>
      <c r="F399" s="114"/>
      <c r="G399" s="115"/>
      <c r="H399" s="109"/>
      <c r="I399" s="110"/>
      <c r="J399" s="110"/>
      <c r="K399" s="110"/>
      <c r="L399" s="111"/>
      <c r="O399" s="114"/>
      <c r="P399" s="145"/>
      <c r="Q399" s="145"/>
      <c r="R399" s="115"/>
      <c r="S399" s="114"/>
      <c r="T399" s="115"/>
      <c r="U399" s="114"/>
      <c r="V399" s="145"/>
      <c r="W399" s="145"/>
      <c r="X399" s="145"/>
      <c r="Y399" s="115"/>
    </row>
    <row r="400" spans="2:25" x14ac:dyDescent="0.25">
      <c r="B400" s="121"/>
      <c r="C400" s="122"/>
      <c r="D400" s="122"/>
      <c r="E400" s="123"/>
      <c r="F400" s="116"/>
      <c r="G400" s="117"/>
      <c r="H400" s="15" t="s">
        <v>24</v>
      </c>
      <c r="I400" s="126" t="str">
        <f>'Kisi-kisi Data PG'!K27</f>
        <v>I agree with you, we can see everything</v>
      </c>
      <c r="J400" s="126"/>
      <c r="K400" s="126"/>
      <c r="L400" s="127"/>
      <c r="O400" s="116"/>
      <c r="P400" s="150"/>
      <c r="Q400" s="150"/>
      <c r="R400" s="117"/>
      <c r="S400" s="116"/>
      <c r="T400" s="117"/>
      <c r="U400" s="15" t="s">
        <v>24</v>
      </c>
      <c r="V400" s="126">
        <f>'Kisi-kisi Data PG'!X387</f>
        <v>0</v>
      </c>
      <c r="W400" s="126"/>
      <c r="X400" s="126"/>
      <c r="Y400" s="127"/>
    </row>
    <row r="401" spans="2:25" x14ac:dyDescent="0.25">
      <c r="B401" s="118" t="s">
        <v>35</v>
      </c>
      <c r="C401" s="119"/>
      <c r="D401" s="119"/>
      <c r="E401" s="120"/>
      <c r="F401" s="132" t="s">
        <v>33</v>
      </c>
      <c r="G401" s="133"/>
      <c r="H401" s="15" t="s">
        <v>25</v>
      </c>
      <c r="I401" s="126" t="str">
        <f>'Kisi-kisi Data PG'!L27</f>
        <v>I agree with you, we can't see anything</v>
      </c>
      <c r="J401" s="126"/>
      <c r="K401" s="126"/>
      <c r="L401" s="127"/>
      <c r="O401" s="118" t="s">
        <v>35</v>
      </c>
      <c r="P401" s="119"/>
      <c r="Q401" s="119"/>
      <c r="R401" s="120"/>
      <c r="S401" s="132" t="s">
        <v>33</v>
      </c>
      <c r="T401" s="133"/>
      <c r="U401" s="15" t="s">
        <v>25</v>
      </c>
      <c r="V401" s="126">
        <f>'Kisi-kisi Data PG'!Y387</f>
        <v>0</v>
      </c>
      <c r="W401" s="126"/>
      <c r="X401" s="126"/>
      <c r="Y401" s="127"/>
    </row>
    <row r="402" spans="2:25" x14ac:dyDescent="0.25">
      <c r="B402" s="106" t="str">
        <f>'Kisi-kisi Data PG'!G27</f>
        <v>Mengidentifikasi penggunaan kalimat yang tepat dalam memberikan sebuah opini formal</v>
      </c>
      <c r="C402" s="107"/>
      <c r="D402" s="107"/>
      <c r="E402" s="108"/>
      <c r="F402" s="134"/>
      <c r="G402" s="135"/>
      <c r="H402" s="15" t="s">
        <v>26</v>
      </c>
      <c r="I402" s="126" t="str">
        <f>'Kisi-kisi Data PG'!M27</f>
        <v>I agree with you, we must see everything</v>
      </c>
      <c r="J402" s="126"/>
      <c r="K402" s="126"/>
      <c r="L402" s="127"/>
      <c r="O402" s="112">
        <f>'Kisi-kisi Data PG'!T387</f>
        <v>0</v>
      </c>
      <c r="P402" s="144"/>
      <c r="Q402" s="144"/>
      <c r="R402" s="113"/>
      <c r="S402" s="134"/>
      <c r="T402" s="135"/>
      <c r="U402" s="15" t="s">
        <v>26</v>
      </c>
      <c r="V402" s="126">
        <f>'Kisi-kisi Data PG'!Z387</f>
        <v>0</v>
      </c>
      <c r="W402" s="126"/>
      <c r="X402" s="126"/>
      <c r="Y402" s="127"/>
    </row>
    <row r="403" spans="2:25" x14ac:dyDescent="0.25">
      <c r="B403" s="109"/>
      <c r="C403" s="110"/>
      <c r="D403" s="110"/>
      <c r="E403" s="111"/>
      <c r="F403" s="112">
        <f>'Kisi-kisi Data PG'!I27</f>
        <v>0</v>
      </c>
      <c r="G403" s="113"/>
      <c r="H403" s="15" t="s">
        <v>27</v>
      </c>
      <c r="I403" s="126" t="str">
        <f>'Kisi-kisi Data PG'!N27</f>
        <v>I agree with you, we mustn't see anything</v>
      </c>
      <c r="J403" s="126"/>
      <c r="K403" s="126"/>
      <c r="L403" s="127"/>
      <c r="O403" s="114"/>
      <c r="P403" s="145"/>
      <c r="Q403" s="145"/>
      <c r="R403" s="115"/>
      <c r="S403" s="112">
        <f>'Kisi-kisi Data PG'!V387</f>
        <v>0</v>
      </c>
      <c r="T403" s="113"/>
      <c r="U403" s="15" t="s">
        <v>27</v>
      </c>
      <c r="V403" s="126">
        <f>'Kisi-kisi Data PG'!AA387</f>
        <v>0</v>
      </c>
      <c r="W403" s="126"/>
      <c r="X403" s="126"/>
      <c r="Y403" s="127"/>
    </row>
    <row r="404" spans="2:25" x14ac:dyDescent="0.25">
      <c r="B404" s="109"/>
      <c r="C404" s="110"/>
      <c r="D404" s="110"/>
      <c r="E404" s="111"/>
      <c r="F404" s="114"/>
      <c r="G404" s="115"/>
      <c r="H404" s="16"/>
      <c r="I404" s="14"/>
      <c r="J404" s="14"/>
      <c r="K404" s="14"/>
      <c r="L404" s="17"/>
      <c r="O404" s="114"/>
      <c r="P404" s="145"/>
      <c r="Q404" s="145"/>
      <c r="R404" s="115"/>
      <c r="S404" s="114"/>
      <c r="T404" s="115"/>
      <c r="U404" s="16"/>
      <c r="V404" s="14"/>
      <c r="W404" s="14"/>
      <c r="X404" s="14"/>
      <c r="Y404" s="17"/>
    </row>
    <row r="405" spans="2:25" x14ac:dyDescent="0.25">
      <c r="B405" s="121"/>
      <c r="C405" s="122"/>
      <c r="D405" s="122"/>
      <c r="E405" s="123"/>
      <c r="F405" s="116"/>
      <c r="G405" s="117"/>
      <c r="H405" s="18"/>
      <c r="I405" s="19"/>
      <c r="J405" s="19"/>
      <c r="K405" s="19"/>
      <c r="L405" s="20"/>
      <c r="O405" s="116"/>
      <c r="P405" s="150"/>
      <c r="Q405" s="150"/>
      <c r="R405" s="117"/>
      <c r="S405" s="116"/>
      <c r="T405" s="117"/>
      <c r="U405" s="18"/>
      <c r="V405" s="19"/>
      <c r="W405" s="19"/>
      <c r="X405" s="19"/>
      <c r="Y405" s="20"/>
    </row>
    <row r="408" spans="2:25" x14ac:dyDescent="0.25">
      <c r="B408" s="130" t="s">
        <v>30</v>
      </c>
      <c r="C408" s="130"/>
      <c r="D408" s="130"/>
      <c r="E408" s="130"/>
      <c r="F408" s="131" t="s">
        <v>31</v>
      </c>
      <c r="G408" s="131"/>
      <c r="H408" s="131"/>
      <c r="I408" s="131"/>
      <c r="J408" s="131"/>
      <c r="K408" s="131"/>
      <c r="L408" s="131"/>
      <c r="O408" s="130" t="s">
        <v>30</v>
      </c>
      <c r="P408" s="130"/>
      <c r="Q408" s="130"/>
      <c r="R408" s="130"/>
      <c r="S408" s="131" t="s">
        <v>31</v>
      </c>
      <c r="T408" s="131"/>
      <c r="U408" s="131"/>
      <c r="V408" s="131"/>
      <c r="W408" s="131"/>
      <c r="X408" s="131"/>
      <c r="Y408" s="131"/>
    </row>
    <row r="409" spans="2:25" x14ac:dyDescent="0.25">
      <c r="B409" s="106" t="str">
        <f>'Kisi-kisi Data PG'!D28</f>
        <v>Menganalisis fungsi sosial, struktur teks, dan unsur kebahasaan teks interaksi transaksional lisan dan tulis yang melibatkan tindakan      memberi dan meminta informasi terkait pendapat dan pikiran, sesuai dengan konteks penggunaannya.  (Perhatikan unsur kebahasaan I think, I suppose, in my opinion)</v>
      </c>
      <c r="C409" s="107"/>
      <c r="D409" s="107"/>
      <c r="E409" s="108"/>
      <c r="F409" s="136" t="s">
        <v>16</v>
      </c>
      <c r="G409" s="136"/>
      <c r="H409" s="136"/>
      <c r="I409" s="136"/>
      <c r="J409" s="136"/>
      <c r="K409" s="136"/>
      <c r="L409" s="136"/>
      <c r="O409" s="112">
        <f>'Kisi-kisi Data PG'!Q408</f>
        <v>0</v>
      </c>
      <c r="P409" s="144"/>
      <c r="Q409" s="144"/>
      <c r="R409" s="113"/>
      <c r="S409" s="136" t="s">
        <v>16</v>
      </c>
      <c r="T409" s="136"/>
      <c r="U409" s="136"/>
      <c r="V409" s="136"/>
      <c r="W409" s="136"/>
      <c r="X409" s="136"/>
      <c r="Y409" s="136"/>
    </row>
    <row r="410" spans="2:25" x14ac:dyDescent="0.25">
      <c r="B410" s="109"/>
      <c r="C410" s="110"/>
      <c r="D410" s="110"/>
      <c r="E410" s="111"/>
      <c r="F410" s="136"/>
      <c r="G410" s="136"/>
      <c r="H410" s="136"/>
      <c r="I410" s="136"/>
      <c r="J410" s="136"/>
      <c r="K410" s="136"/>
      <c r="L410" s="136"/>
      <c r="O410" s="114"/>
      <c r="P410" s="145"/>
      <c r="Q410" s="145"/>
      <c r="R410" s="115"/>
      <c r="S410" s="136"/>
      <c r="T410" s="136"/>
      <c r="U410" s="136"/>
      <c r="V410" s="136"/>
      <c r="W410" s="136"/>
      <c r="X410" s="136"/>
      <c r="Y410" s="136"/>
    </row>
    <row r="411" spans="2:25" x14ac:dyDescent="0.25">
      <c r="B411" s="109"/>
      <c r="C411" s="110"/>
      <c r="D411" s="110"/>
      <c r="E411" s="111"/>
      <c r="F411" s="124" t="s">
        <v>32</v>
      </c>
      <c r="G411" s="125"/>
      <c r="H411" s="106" t="str">
        <f>'Kisi-kisi Data PG'!J28</f>
        <v xml:space="preserve">20. A :”We need to study better on semester 2”
B :”………”
</v>
      </c>
      <c r="I411" s="107"/>
      <c r="J411" s="107"/>
      <c r="K411" s="107"/>
      <c r="L411" s="108"/>
      <c r="O411" s="114"/>
      <c r="P411" s="145"/>
      <c r="Q411" s="145"/>
      <c r="R411" s="115"/>
      <c r="S411" s="124" t="s">
        <v>32</v>
      </c>
      <c r="T411" s="125"/>
      <c r="U411" s="112">
        <f>'Kisi-kisi Data PG'!W408</f>
        <v>0</v>
      </c>
      <c r="V411" s="144"/>
      <c r="W411" s="144"/>
      <c r="X411" s="144"/>
      <c r="Y411" s="113"/>
    </row>
    <row r="412" spans="2:25" x14ac:dyDescent="0.25">
      <c r="B412" s="109"/>
      <c r="C412" s="110"/>
      <c r="D412" s="110"/>
      <c r="E412" s="111"/>
      <c r="F412" s="124"/>
      <c r="G412" s="125"/>
      <c r="H412" s="109"/>
      <c r="I412" s="110"/>
      <c r="J412" s="110"/>
      <c r="K412" s="110"/>
      <c r="L412" s="111"/>
      <c r="O412" s="114"/>
      <c r="P412" s="145"/>
      <c r="Q412" s="145"/>
      <c r="R412" s="115"/>
      <c r="S412" s="124"/>
      <c r="T412" s="125"/>
      <c r="U412" s="114"/>
      <c r="V412" s="145"/>
      <c r="W412" s="145"/>
      <c r="X412" s="145"/>
      <c r="Y412" s="115"/>
    </row>
    <row r="413" spans="2:25" x14ac:dyDescent="0.25">
      <c r="B413" s="121"/>
      <c r="C413" s="122"/>
      <c r="D413" s="122"/>
      <c r="E413" s="123"/>
      <c r="F413" s="112">
        <f>'Kisi-kisi Data PG'!H28</f>
        <v>20</v>
      </c>
      <c r="G413" s="113"/>
      <c r="H413" s="109"/>
      <c r="I413" s="110"/>
      <c r="J413" s="110"/>
      <c r="K413" s="110"/>
      <c r="L413" s="111"/>
      <c r="O413" s="116"/>
      <c r="P413" s="150"/>
      <c r="Q413" s="150"/>
      <c r="R413" s="117"/>
      <c r="S413" s="112">
        <f>'Kisi-kisi Data PG'!U28</f>
        <v>0</v>
      </c>
      <c r="T413" s="113"/>
      <c r="U413" s="114"/>
      <c r="V413" s="145"/>
      <c r="W413" s="145"/>
      <c r="X413" s="145"/>
      <c r="Y413" s="115"/>
    </row>
    <row r="414" spans="2:25" x14ac:dyDescent="0.25">
      <c r="B414" s="118" t="s">
        <v>34</v>
      </c>
      <c r="C414" s="119"/>
      <c r="D414" s="119"/>
      <c r="E414" s="120"/>
      <c r="F414" s="114"/>
      <c r="G414" s="115"/>
      <c r="H414" s="109"/>
      <c r="I414" s="110"/>
      <c r="J414" s="110"/>
      <c r="K414" s="110"/>
      <c r="L414" s="111"/>
      <c r="O414" s="118" t="s">
        <v>34</v>
      </c>
      <c r="P414" s="119"/>
      <c r="Q414" s="119"/>
      <c r="R414" s="120"/>
      <c r="S414" s="114"/>
      <c r="T414" s="115"/>
      <c r="U414" s="114"/>
      <c r="V414" s="145"/>
      <c r="W414" s="145"/>
      <c r="X414" s="145"/>
      <c r="Y414" s="115"/>
    </row>
    <row r="415" spans="2:25" x14ac:dyDescent="0.25">
      <c r="B415" s="106" t="str">
        <f>'Kisi-kisi Data PG'!E28</f>
        <v xml:space="preserve">Agreement </v>
      </c>
      <c r="C415" s="107"/>
      <c r="D415" s="107"/>
      <c r="E415" s="108"/>
      <c r="F415" s="114"/>
      <c r="G415" s="115"/>
      <c r="H415" s="109"/>
      <c r="I415" s="110"/>
      <c r="J415" s="110"/>
      <c r="K415" s="110"/>
      <c r="L415" s="111"/>
      <c r="O415" s="112">
        <f>'Kisi-kisi Data PG'!R408</f>
        <v>0</v>
      </c>
      <c r="P415" s="144"/>
      <c r="Q415" s="144"/>
      <c r="R415" s="113"/>
      <c r="S415" s="114"/>
      <c r="T415" s="115"/>
      <c r="U415" s="114"/>
      <c r="V415" s="145"/>
      <c r="W415" s="145"/>
      <c r="X415" s="145"/>
      <c r="Y415" s="115"/>
    </row>
    <row r="416" spans="2:25" x14ac:dyDescent="0.25">
      <c r="B416" s="109"/>
      <c r="C416" s="110"/>
      <c r="D416" s="110"/>
      <c r="E416" s="111"/>
      <c r="F416" s="116"/>
      <c r="G416" s="117"/>
      <c r="H416" s="109"/>
      <c r="I416" s="110"/>
      <c r="J416" s="110"/>
      <c r="K416" s="110"/>
      <c r="L416" s="111"/>
      <c r="O416" s="114"/>
      <c r="P416" s="145"/>
      <c r="Q416" s="145"/>
      <c r="R416" s="115"/>
      <c r="S416" s="116"/>
      <c r="T416" s="117"/>
      <c r="U416" s="114"/>
      <c r="V416" s="145"/>
      <c r="W416" s="145"/>
      <c r="X416" s="145"/>
      <c r="Y416" s="115"/>
    </row>
    <row r="417" spans="2:25" x14ac:dyDescent="0.25">
      <c r="B417" s="109"/>
      <c r="C417" s="110"/>
      <c r="D417" s="110"/>
      <c r="E417" s="111"/>
      <c r="F417" s="124" t="s">
        <v>8</v>
      </c>
      <c r="G417" s="125"/>
      <c r="H417" s="109"/>
      <c r="I417" s="110"/>
      <c r="J417" s="110"/>
      <c r="K417" s="110"/>
      <c r="L417" s="111"/>
      <c r="O417" s="114"/>
      <c r="P417" s="145"/>
      <c r="Q417" s="145"/>
      <c r="R417" s="115"/>
      <c r="S417" s="124" t="s">
        <v>8</v>
      </c>
      <c r="T417" s="125"/>
      <c r="U417" s="114"/>
      <c r="V417" s="145"/>
      <c r="W417" s="145"/>
      <c r="X417" s="145"/>
      <c r="Y417" s="115"/>
    </row>
    <row r="418" spans="2:25" x14ac:dyDescent="0.25">
      <c r="B418" s="109"/>
      <c r="C418" s="110"/>
      <c r="D418" s="110"/>
      <c r="E418" s="111"/>
      <c r="F418" s="124"/>
      <c r="G418" s="125"/>
      <c r="H418" s="109"/>
      <c r="I418" s="110"/>
      <c r="J418" s="110"/>
      <c r="K418" s="110"/>
      <c r="L418" s="111"/>
      <c r="O418" s="114"/>
      <c r="P418" s="145"/>
      <c r="Q418" s="145"/>
      <c r="R418" s="115"/>
      <c r="S418" s="124"/>
      <c r="T418" s="125"/>
      <c r="U418" s="114"/>
      <c r="V418" s="145"/>
      <c r="W418" s="145"/>
      <c r="X418" s="145"/>
      <c r="Y418" s="115"/>
    </row>
    <row r="419" spans="2:25" x14ac:dyDescent="0.25">
      <c r="B419" s="109"/>
      <c r="C419" s="110"/>
      <c r="D419" s="110"/>
      <c r="E419" s="111"/>
      <c r="F419" s="112" t="str">
        <f>'Kisi-kisi Data PG'!O28</f>
        <v>D</v>
      </c>
      <c r="G419" s="113"/>
      <c r="H419" s="109"/>
      <c r="I419" s="110"/>
      <c r="J419" s="110"/>
      <c r="K419" s="110"/>
      <c r="L419" s="111"/>
      <c r="O419" s="114"/>
      <c r="P419" s="145"/>
      <c r="Q419" s="145"/>
      <c r="R419" s="115"/>
      <c r="S419" s="112">
        <f>'Kisi-kisi Data PG'!AB408</f>
        <v>0</v>
      </c>
      <c r="T419" s="113"/>
      <c r="U419" s="114"/>
      <c r="V419" s="145"/>
      <c r="W419" s="145"/>
      <c r="X419" s="145"/>
      <c r="Y419" s="115"/>
    </row>
    <row r="420" spans="2:25" x14ac:dyDescent="0.25">
      <c r="B420" s="109"/>
      <c r="C420" s="110"/>
      <c r="D420" s="110"/>
      <c r="E420" s="111"/>
      <c r="F420" s="114"/>
      <c r="G420" s="115"/>
      <c r="H420" s="109"/>
      <c r="I420" s="110"/>
      <c r="J420" s="110"/>
      <c r="K420" s="110"/>
      <c r="L420" s="111"/>
      <c r="O420" s="114"/>
      <c r="P420" s="145"/>
      <c r="Q420" s="145"/>
      <c r="R420" s="115"/>
      <c r="S420" s="114"/>
      <c r="T420" s="115"/>
      <c r="U420" s="114"/>
      <c r="V420" s="145"/>
      <c r="W420" s="145"/>
      <c r="X420" s="145"/>
      <c r="Y420" s="115"/>
    </row>
    <row r="421" spans="2:25" x14ac:dyDescent="0.25">
      <c r="B421" s="121"/>
      <c r="C421" s="122"/>
      <c r="D421" s="122"/>
      <c r="E421" s="123"/>
      <c r="F421" s="116"/>
      <c r="G421" s="117"/>
      <c r="H421" s="15" t="s">
        <v>24</v>
      </c>
      <c r="I421" s="126" t="str">
        <f>'Kisi-kisi Data PG'!K28</f>
        <v>I disagree with you, what for study is?</v>
      </c>
      <c r="J421" s="126"/>
      <c r="K421" s="126"/>
      <c r="L421" s="127"/>
      <c r="O421" s="116"/>
      <c r="P421" s="150"/>
      <c r="Q421" s="150"/>
      <c r="R421" s="117"/>
      <c r="S421" s="116"/>
      <c r="T421" s="117"/>
      <c r="U421" s="15" t="s">
        <v>24</v>
      </c>
      <c r="V421" s="126">
        <f>'Kisi-kisi Data PG'!X408</f>
        <v>0</v>
      </c>
      <c r="W421" s="126"/>
      <c r="X421" s="126"/>
      <c r="Y421" s="127"/>
    </row>
    <row r="422" spans="2:25" x14ac:dyDescent="0.25">
      <c r="B422" s="118" t="s">
        <v>35</v>
      </c>
      <c r="C422" s="119"/>
      <c r="D422" s="119"/>
      <c r="E422" s="120"/>
      <c r="F422" s="132" t="s">
        <v>33</v>
      </c>
      <c r="G422" s="133"/>
      <c r="H422" s="15" t="s">
        <v>25</v>
      </c>
      <c r="I422" s="126" t="str">
        <f>'Kisi-kisi Data PG'!L28</f>
        <v>I disagree with you we need to study harder</v>
      </c>
      <c r="J422" s="126"/>
      <c r="K422" s="126"/>
      <c r="L422" s="127"/>
      <c r="O422" s="118" t="s">
        <v>35</v>
      </c>
      <c r="P422" s="119"/>
      <c r="Q422" s="119"/>
      <c r="R422" s="120"/>
      <c r="S422" s="132" t="s">
        <v>33</v>
      </c>
      <c r="T422" s="133"/>
      <c r="U422" s="15" t="s">
        <v>25</v>
      </c>
      <c r="V422" s="126">
        <f>'Kisi-kisi Data PG'!Y408</f>
        <v>0</v>
      </c>
      <c r="W422" s="126"/>
      <c r="X422" s="126"/>
      <c r="Y422" s="127"/>
    </row>
    <row r="423" spans="2:25" x14ac:dyDescent="0.25">
      <c r="B423" s="106" t="str">
        <f>'Kisi-kisi Data PG'!G28</f>
        <v>Mengidentifikasi penggunaan kalimat yang tepat dalam memberikan sebuah opini formal</v>
      </c>
      <c r="C423" s="107"/>
      <c r="D423" s="107"/>
      <c r="E423" s="108"/>
      <c r="F423" s="134"/>
      <c r="G423" s="135"/>
      <c r="H423" s="15" t="s">
        <v>26</v>
      </c>
      <c r="I423" s="126" t="str">
        <f>'Kisi-kisi Data PG'!M28</f>
        <v>I agree with you we need to become more lazy</v>
      </c>
      <c r="J423" s="126"/>
      <c r="K423" s="126"/>
      <c r="L423" s="127"/>
      <c r="O423" s="112">
        <f>'Kisi-kisi Data PG'!T408</f>
        <v>0</v>
      </c>
      <c r="P423" s="144"/>
      <c r="Q423" s="144"/>
      <c r="R423" s="113"/>
      <c r="S423" s="134"/>
      <c r="T423" s="135"/>
      <c r="U423" s="15" t="s">
        <v>26</v>
      </c>
      <c r="V423" s="126">
        <f>'Kisi-kisi Data PG'!Z408</f>
        <v>0</v>
      </c>
      <c r="W423" s="126"/>
      <c r="X423" s="126"/>
      <c r="Y423" s="127"/>
    </row>
    <row r="424" spans="2:25" x14ac:dyDescent="0.25">
      <c r="B424" s="109"/>
      <c r="C424" s="110"/>
      <c r="D424" s="110"/>
      <c r="E424" s="111"/>
      <c r="F424" s="112">
        <f>'Kisi-kisi Data PG'!I28</f>
        <v>0</v>
      </c>
      <c r="G424" s="113"/>
      <c r="H424" s="15" t="s">
        <v>27</v>
      </c>
      <c r="I424" s="126" t="str">
        <f>'Kisi-kisi Data PG'!N28</f>
        <v>I agree with you, we need to study better than before</v>
      </c>
      <c r="J424" s="126"/>
      <c r="K424" s="126"/>
      <c r="L424" s="127"/>
      <c r="O424" s="114"/>
      <c r="P424" s="145"/>
      <c r="Q424" s="145"/>
      <c r="R424" s="115"/>
      <c r="S424" s="112">
        <f>'Kisi-kisi Data PG'!V408</f>
        <v>0</v>
      </c>
      <c r="T424" s="113"/>
      <c r="U424" s="15" t="s">
        <v>27</v>
      </c>
      <c r="V424" s="126">
        <f>'Kisi-kisi Data PG'!AA408</f>
        <v>0</v>
      </c>
      <c r="W424" s="126"/>
      <c r="X424" s="126"/>
      <c r="Y424" s="127"/>
    </row>
    <row r="425" spans="2:25" x14ac:dyDescent="0.25">
      <c r="B425" s="109"/>
      <c r="C425" s="110"/>
      <c r="D425" s="110"/>
      <c r="E425" s="111"/>
      <c r="F425" s="114"/>
      <c r="G425" s="115"/>
      <c r="H425" s="16"/>
      <c r="I425" s="14"/>
      <c r="J425" s="14"/>
      <c r="K425" s="14"/>
      <c r="L425" s="17"/>
      <c r="O425" s="114"/>
      <c r="P425" s="145"/>
      <c r="Q425" s="145"/>
      <c r="R425" s="115"/>
      <c r="S425" s="114"/>
      <c r="T425" s="115"/>
      <c r="U425" s="16"/>
      <c r="V425" s="14"/>
      <c r="W425" s="14"/>
      <c r="X425" s="14"/>
      <c r="Y425" s="17"/>
    </row>
    <row r="426" spans="2:25" x14ac:dyDescent="0.25">
      <c r="B426" s="121"/>
      <c r="C426" s="122"/>
      <c r="D426" s="122"/>
      <c r="E426" s="123"/>
      <c r="F426" s="116"/>
      <c r="G426" s="117"/>
      <c r="H426" s="18"/>
      <c r="I426" s="19"/>
      <c r="J426" s="19"/>
      <c r="K426" s="19"/>
      <c r="L426" s="20"/>
      <c r="O426" s="116"/>
      <c r="P426" s="150"/>
      <c r="Q426" s="150"/>
      <c r="R426" s="117"/>
      <c r="S426" s="116"/>
      <c r="T426" s="117"/>
      <c r="U426" s="18"/>
      <c r="V426" s="19"/>
      <c r="W426" s="19"/>
      <c r="X426" s="19"/>
      <c r="Y426" s="20"/>
    </row>
  </sheetData>
  <mergeCells count="765">
    <mergeCell ref="O422:R422"/>
    <mergeCell ref="S422:T423"/>
    <mergeCell ref="V422:Y422"/>
    <mergeCell ref="O423:R426"/>
    <mergeCell ref="V423:Y423"/>
    <mergeCell ref="S424:T426"/>
    <mergeCell ref="V424:Y424"/>
    <mergeCell ref="O409:R413"/>
    <mergeCell ref="S409:Y410"/>
    <mergeCell ref="S411:T412"/>
    <mergeCell ref="U411:Y420"/>
    <mergeCell ref="S413:T416"/>
    <mergeCell ref="O414:R414"/>
    <mergeCell ref="O415:R421"/>
    <mergeCell ref="S417:T418"/>
    <mergeCell ref="S419:T421"/>
    <mergeCell ref="V421:Y421"/>
    <mergeCell ref="O401:R401"/>
    <mergeCell ref="S401:T402"/>
    <mergeCell ref="V401:Y401"/>
    <mergeCell ref="O402:R405"/>
    <mergeCell ref="V402:Y402"/>
    <mergeCell ref="S403:T405"/>
    <mergeCell ref="V403:Y403"/>
    <mergeCell ref="O408:R408"/>
    <mergeCell ref="S408:Y408"/>
    <mergeCell ref="O388:R392"/>
    <mergeCell ref="S388:Y389"/>
    <mergeCell ref="S390:T391"/>
    <mergeCell ref="U390:Y399"/>
    <mergeCell ref="S392:T395"/>
    <mergeCell ref="O393:R393"/>
    <mergeCell ref="O394:R400"/>
    <mergeCell ref="S396:T397"/>
    <mergeCell ref="S398:T400"/>
    <mergeCell ref="V400:Y400"/>
    <mergeCell ref="O380:R380"/>
    <mergeCell ref="S380:T381"/>
    <mergeCell ref="V380:Y380"/>
    <mergeCell ref="O381:R384"/>
    <mergeCell ref="V381:Y381"/>
    <mergeCell ref="S382:T384"/>
    <mergeCell ref="V382:Y382"/>
    <mergeCell ref="O387:R387"/>
    <mergeCell ref="S387:Y387"/>
    <mergeCell ref="O367:R371"/>
    <mergeCell ref="S367:Y368"/>
    <mergeCell ref="S369:T370"/>
    <mergeCell ref="U369:Y378"/>
    <mergeCell ref="S371:T374"/>
    <mergeCell ref="O372:R372"/>
    <mergeCell ref="O373:R379"/>
    <mergeCell ref="S375:T376"/>
    <mergeCell ref="S377:T379"/>
    <mergeCell ref="V379:Y379"/>
    <mergeCell ref="O359:R359"/>
    <mergeCell ref="S359:T360"/>
    <mergeCell ref="V359:Y359"/>
    <mergeCell ref="O360:R363"/>
    <mergeCell ref="V360:Y360"/>
    <mergeCell ref="S361:T363"/>
    <mergeCell ref="V361:Y361"/>
    <mergeCell ref="O366:R366"/>
    <mergeCell ref="S366:Y366"/>
    <mergeCell ref="O346:R350"/>
    <mergeCell ref="S346:Y347"/>
    <mergeCell ref="S348:T349"/>
    <mergeCell ref="U348:Y357"/>
    <mergeCell ref="S350:T353"/>
    <mergeCell ref="O351:R351"/>
    <mergeCell ref="O352:R358"/>
    <mergeCell ref="S354:T355"/>
    <mergeCell ref="S356:T358"/>
    <mergeCell ref="V358:Y358"/>
    <mergeCell ref="O338:R338"/>
    <mergeCell ref="S338:T339"/>
    <mergeCell ref="V338:Y338"/>
    <mergeCell ref="O339:R342"/>
    <mergeCell ref="V339:Y339"/>
    <mergeCell ref="S340:T342"/>
    <mergeCell ref="V340:Y340"/>
    <mergeCell ref="O345:R345"/>
    <mergeCell ref="S345:Y345"/>
    <mergeCell ref="O325:R329"/>
    <mergeCell ref="S325:Y326"/>
    <mergeCell ref="S327:T328"/>
    <mergeCell ref="U327:Y336"/>
    <mergeCell ref="S329:T332"/>
    <mergeCell ref="O330:R330"/>
    <mergeCell ref="O331:R337"/>
    <mergeCell ref="S333:T334"/>
    <mergeCell ref="S335:T337"/>
    <mergeCell ref="V337:Y337"/>
    <mergeCell ref="O317:R317"/>
    <mergeCell ref="S317:T318"/>
    <mergeCell ref="V317:Y317"/>
    <mergeCell ref="O318:R321"/>
    <mergeCell ref="V318:Y318"/>
    <mergeCell ref="S319:T321"/>
    <mergeCell ref="V319:Y319"/>
    <mergeCell ref="O324:R324"/>
    <mergeCell ref="S324:Y324"/>
    <mergeCell ref="O304:R308"/>
    <mergeCell ref="S304:Y305"/>
    <mergeCell ref="S306:T307"/>
    <mergeCell ref="U306:Y315"/>
    <mergeCell ref="S308:T311"/>
    <mergeCell ref="O309:R309"/>
    <mergeCell ref="O310:R316"/>
    <mergeCell ref="S312:T313"/>
    <mergeCell ref="S314:T316"/>
    <mergeCell ref="V316:Y316"/>
    <mergeCell ref="O296:R296"/>
    <mergeCell ref="S296:T297"/>
    <mergeCell ref="V296:Y296"/>
    <mergeCell ref="O297:R300"/>
    <mergeCell ref="V297:Y297"/>
    <mergeCell ref="S298:T300"/>
    <mergeCell ref="V298:Y298"/>
    <mergeCell ref="O303:R303"/>
    <mergeCell ref="S303:Y303"/>
    <mergeCell ref="O283:R287"/>
    <mergeCell ref="S283:Y284"/>
    <mergeCell ref="S285:T286"/>
    <mergeCell ref="U285:Y294"/>
    <mergeCell ref="S287:T290"/>
    <mergeCell ref="O288:R288"/>
    <mergeCell ref="O289:R295"/>
    <mergeCell ref="S291:T292"/>
    <mergeCell ref="S293:T295"/>
    <mergeCell ref="V295:Y295"/>
    <mergeCell ref="O275:R275"/>
    <mergeCell ref="S275:T276"/>
    <mergeCell ref="V275:Y275"/>
    <mergeCell ref="O276:R279"/>
    <mergeCell ref="V276:Y276"/>
    <mergeCell ref="S277:T279"/>
    <mergeCell ref="V277:Y277"/>
    <mergeCell ref="O282:R282"/>
    <mergeCell ref="S282:Y282"/>
    <mergeCell ref="O262:R266"/>
    <mergeCell ref="S262:Y263"/>
    <mergeCell ref="S264:T265"/>
    <mergeCell ref="U264:Y273"/>
    <mergeCell ref="S266:T269"/>
    <mergeCell ref="O267:R267"/>
    <mergeCell ref="O268:R274"/>
    <mergeCell ref="S270:T271"/>
    <mergeCell ref="S272:T274"/>
    <mergeCell ref="V274:Y274"/>
    <mergeCell ref="O254:R254"/>
    <mergeCell ref="S254:T255"/>
    <mergeCell ref="V254:Y254"/>
    <mergeCell ref="O255:R258"/>
    <mergeCell ref="V255:Y255"/>
    <mergeCell ref="S256:T258"/>
    <mergeCell ref="V256:Y256"/>
    <mergeCell ref="O261:R261"/>
    <mergeCell ref="S261:Y261"/>
    <mergeCell ref="O241:R245"/>
    <mergeCell ref="S241:Y242"/>
    <mergeCell ref="S243:T244"/>
    <mergeCell ref="U243:Y252"/>
    <mergeCell ref="S245:T248"/>
    <mergeCell ref="O246:R246"/>
    <mergeCell ref="O247:R253"/>
    <mergeCell ref="S249:T250"/>
    <mergeCell ref="S251:T253"/>
    <mergeCell ref="V253:Y253"/>
    <mergeCell ref="O233:R233"/>
    <mergeCell ref="S233:T234"/>
    <mergeCell ref="V233:Y233"/>
    <mergeCell ref="O234:R237"/>
    <mergeCell ref="V234:Y234"/>
    <mergeCell ref="S235:T237"/>
    <mergeCell ref="V235:Y235"/>
    <mergeCell ref="O240:R240"/>
    <mergeCell ref="S240:Y240"/>
    <mergeCell ref="O220:R224"/>
    <mergeCell ref="S220:Y221"/>
    <mergeCell ref="S222:T223"/>
    <mergeCell ref="U222:Y231"/>
    <mergeCell ref="S224:T227"/>
    <mergeCell ref="O225:R225"/>
    <mergeCell ref="O226:R232"/>
    <mergeCell ref="S228:T229"/>
    <mergeCell ref="S230:T232"/>
    <mergeCell ref="V232:Y232"/>
    <mergeCell ref="O212:R212"/>
    <mergeCell ref="S212:T213"/>
    <mergeCell ref="V212:Y212"/>
    <mergeCell ref="O213:R216"/>
    <mergeCell ref="V213:Y213"/>
    <mergeCell ref="S214:T216"/>
    <mergeCell ref="V214:Y214"/>
    <mergeCell ref="O219:R219"/>
    <mergeCell ref="S219:Y219"/>
    <mergeCell ref="O199:R203"/>
    <mergeCell ref="S199:Y200"/>
    <mergeCell ref="S201:T202"/>
    <mergeCell ref="U201:Y210"/>
    <mergeCell ref="S203:T206"/>
    <mergeCell ref="O204:R204"/>
    <mergeCell ref="O205:R211"/>
    <mergeCell ref="S207:T208"/>
    <mergeCell ref="S209:T211"/>
    <mergeCell ref="V211:Y211"/>
    <mergeCell ref="O191:R191"/>
    <mergeCell ref="S191:T192"/>
    <mergeCell ref="V191:Y191"/>
    <mergeCell ref="O192:R195"/>
    <mergeCell ref="V192:Y192"/>
    <mergeCell ref="S193:T195"/>
    <mergeCell ref="V193:Y193"/>
    <mergeCell ref="O198:R198"/>
    <mergeCell ref="S198:Y198"/>
    <mergeCell ref="O178:R182"/>
    <mergeCell ref="S178:Y179"/>
    <mergeCell ref="S180:T181"/>
    <mergeCell ref="U180:Y189"/>
    <mergeCell ref="S182:T185"/>
    <mergeCell ref="O183:R183"/>
    <mergeCell ref="O184:R190"/>
    <mergeCell ref="S186:T187"/>
    <mergeCell ref="S188:T190"/>
    <mergeCell ref="V190:Y190"/>
    <mergeCell ref="O170:R170"/>
    <mergeCell ref="S170:T171"/>
    <mergeCell ref="V170:Y170"/>
    <mergeCell ref="O171:R174"/>
    <mergeCell ref="V171:Y171"/>
    <mergeCell ref="S172:T174"/>
    <mergeCell ref="V172:Y172"/>
    <mergeCell ref="O177:R177"/>
    <mergeCell ref="S177:Y177"/>
    <mergeCell ref="O157:R161"/>
    <mergeCell ref="S157:Y158"/>
    <mergeCell ref="S159:T160"/>
    <mergeCell ref="U159:Y168"/>
    <mergeCell ref="S161:T164"/>
    <mergeCell ref="O162:R162"/>
    <mergeCell ref="O163:R169"/>
    <mergeCell ref="S165:T166"/>
    <mergeCell ref="S167:T169"/>
    <mergeCell ref="V169:Y169"/>
    <mergeCell ref="O149:R149"/>
    <mergeCell ref="S149:T150"/>
    <mergeCell ref="V149:Y149"/>
    <mergeCell ref="O150:R153"/>
    <mergeCell ref="V150:Y150"/>
    <mergeCell ref="S151:T153"/>
    <mergeCell ref="V151:Y151"/>
    <mergeCell ref="O156:R156"/>
    <mergeCell ref="S156:Y156"/>
    <mergeCell ref="O136:R140"/>
    <mergeCell ref="S136:Y137"/>
    <mergeCell ref="S138:T139"/>
    <mergeCell ref="U138:Y147"/>
    <mergeCell ref="S140:T143"/>
    <mergeCell ref="O141:R141"/>
    <mergeCell ref="O142:R148"/>
    <mergeCell ref="S144:T145"/>
    <mergeCell ref="S146:T148"/>
    <mergeCell ref="V148:Y148"/>
    <mergeCell ref="O128:R128"/>
    <mergeCell ref="S128:T129"/>
    <mergeCell ref="V128:Y128"/>
    <mergeCell ref="O129:R132"/>
    <mergeCell ref="V129:Y129"/>
    <mergeCell ref="S130:T132"/>
    <mergeCell ref="V130:Y130"/>
    <mergeCell ref="O135:R135"/>
    <mergeCell ref="S135:Y135"/>
    <mergeCell ref="O115:R119"/>
    <mergeCell ref="S115:Y116"/>
    <mergeCell ref="S117:T118"/>
    <mergeCell ref="U117:Y126"/>
    <mergeCell ref="S119:T122"/>
    <mergeCell ref="O120:R120"/>
    <mergeCell ref="O121:R127"/>
    <mergeCell ref="S123:T124"/>
    <mergeCell ref="S125:T127"/>
    <mergeCell ref="V127:Y127"/>
    <mergeCell ref="O107:R107"/>
    <mergeCell ref="S107:T108"/>
    <mergeCell ref="V107:Y107"/>
    <mergeCell ref="O108:R111"/>
    <mergeCell ref="V108:Y108"/>
    <mergeCell ref="S109:T111"/>
    <mergeCell ref="V109:Y109"/>
    <mergeCell ref="O114:R114"/>
    <mergeCell ref="S114:Y114"/>
    <mergeCell ref="O94:R98"/>
    <mergeCell ref="S94:Y95"/>
    <mergeCell ref="S96:T97"/>
    <mergeCell ref="U96:Y105"/>
    <mergeCell ref="S98:T101"/>
    <mergeCell ref="O99:R99"/>
    <mergeCell ref="O100:R106"/>
    <mergeCell ref="S102:T103"/>
    <mergeCell ref="S104:T106"/>
    <mergeCell ref="V106:Y106"/>
    <mergeCell ref="O86:R86"/>
    <mergeCell ref="S86:T87"/>
    <mergeCell ref="V86:Y86"/>
    <mergeCell ref="O87:R90"/>
    <mergeCell ref="V87:Y87"/>
    <mergeCell ref="S88:T90"/>
    <mergeCell ref="V88:Y88"/>
    <mergeCell ref="O93:R93"/>
    <mergeCell ref="S93:Y93"/>
    <mergeCell ref="O73:R77"/>
    <mergeCell ref="S73:Y74"/>
    <mergeCell ref="S75:T76"/>
    <mergeCell ref="U75:Y84"/>
    <mergeCell ref="S77:T80"/>
    <mergeCell ref="O78:R78"/>
    <mergeCell ref="O79:R85"/>
    <mergeCell ref="S81:T82"/>
    <mergeCell ref="S83:T85"/>
    <mergeCell ref="V85:Y85"/>
    <mergeCell ref="O65:R65"/>
    <mergeCell ref="S65:T66"/>
    <mergeCell ref="V65:Y65"/>
    <mergeCell ref="O66:R69"/>
    <mergeCell ref="V66:Y66"/>
    <mergeCell ref="S67:T69"/>
    <mergeCell ref="V67:Y67"/>
    <mergeCell ref="O72:R72"/>
    <mergeCell ref="S72:Y72"/>
    <mergeCell ref="O51:R51"/>
    <mergeCell ref="S51:Y51"/>
    <mergeCell ref="O52:R56"/>
    <mergeCell ref="S52:Y53"/>
    <mergeCell ref="S54:T55"/>
    <mergeCell ref="U54:Y63"/>
    <mergeCell ref="S56:T59"/>
    <mergeCell ref="O57:R57"/>
    <mergeCell ref="O58:R64"/>
    <mergeCell ref="S60:T61"/>
    <mergeCell ref="S62:T64"/>
    <mergeCell ref="V64:Y64"/>
    <mergeCell ref="S39:T40"/>
    <mergeCell ref="S41:T43"/>
    <mergeCell ref="V43:Y43"/>
    <mergeCell ref="O44:R44"/>
    <mergeCell ref="S44:T45"/>
    <mergeCell ref="V44:Y44"/>
    <mergeCell ref="O45:R48"/>
    <mergeCell ref="V45:Y45"/>
    <mergeCell ref="S46:T48"/>
    <mergeCell ref="V46:Y46"/>
    <mergeCell ref="S9:Y9"/>
    <mergeCell ref="O10:R14"/>
    <mergeCell ref="S10:Y11"/>
    <mergeCell ref="S12:T13"/>
    <mergeCell ref="U12:Y21"/>
    <mergeCell ref="S14:T17"/>
    <mergeCell ref="O15:R15"/>
    <mergeCell ref="O16:R22"/>
    <mergeCell ref="S18:T19"/>
    <mergeCell ref="S20:T22"/>
    <mergeCell ref="O9:R9"/>
    <mergeCell ref="B422:E422"/>
    <mergeCell ref="F422:G423"/>
    <mergeCell ref="I422:L422"/>
    <mergeCell ref="B423:E426"/>
    <mergeCell ref="I423:L423"/>
    <mergeCell ref="F424:G426"/>
    <mergeCell ref="I424:L424"/>
    <mergeCell ref="V22:Y22"/>
    <mergeCell ref="O23:R23"/>
    <mergeCell ref="S23:T24"/>
    <mergeCell ref="V23:Y23"/>
    <mergeCell ref="O24:R27"/>
    <mergeCell ref="V24:Y24"/>
    <mergeCell ref="S25:T27"/>
    <mergeCell ref="V25:Y25"/>
    <mergeCell ref="O30:R30"/>
    <mergeCell ref="S30:Y30"/>
    <mergeCell ref="O31:R35"/>
    <mergeCell ref="S31:Y32"/>
    <mergeCell ref="S33:T34"/>
    <mergeCell ref="U33:Y42"/>
    <mergeCell ref="S35:T38"/>
    <mergeCell ref="O36:R36"/>
    <mergeCell ref="O37:R43"/>
    <mergeCell ref="B409:E413"/>
    <mergeCell ref="F409:L410"/>
    <mergeCell ref="F411:G412"/>
    <mergeCell ref="H411:L420"/>
    <mergeCell ref="F413:G416"/>
    <mergeCell ref="B414:E414"/>
    <mergeCell ref="B415:E421"/>
    <mergeCell ref="F417:G418"/>
    <mergeCell ref="F419:G421"/>
    <mergeCell ref="I421:L421"/>
    <mergeCell ref="B401:E401"/>
    <mergeCell ref="F401:G402"/>
    <mergeCell ref="I401:L401"/>
    <mergeCell ref="B402:E405"/>
    <mergeCell ref="I402:L402"/>
    <mergeCell ref="F403:G405"/>
    <mergeCell ref="I403:L403"/>
    <mergeCell ref="B408:E408"/>
    <mergeCell ref="F408:L408"/>
    <mergeCell ref="B388:E392"/>
    <mergeCell ref="F388:L389"/>
    <mergeCell ref="F390:G391"/>
    <mergeCell ref="H390:L399"/>
    <mergeCell ref="F392:G395"/>
    <mergeCell ref="B393:E393"/>
    <mergeCell ref="B394:E400"/>
    <mergeCell ref="F396:G397"/>
    <mergeCell ref="F398:G400"/>
    <mergeCell ref="I400:L400"/>
    <mergeCell ref="B380:E380"/>
    <mergeCell ref="F380:G381"/>
    <mergeCell ref="I380:L380"/>
    <mergeCell ref="B381:E384"/>
    <mergeCell ref="I381:L381"/>
    <mergeCell ref="F382:G384"/>
    <mergeCell ref="I382:L382"/>
    <mergeCell ref="B387:E387"/>
    <mergeCell ref="F387:L387"/>
    <mergeCell ref="B367:E371"/>
    <mergeCell ref="F367:L368"/>
    <mergeCell ref="F369:G370"/>
    <mergeCell ref="H369:L378"/>
    <mergeCell ref="F371:G374"/>
    <mergeCell ref="B372:E372"/>
    <mergeCell ref="B373:E379"/>
    <mergeCell ref="F375:G376"/>
    <mergeCell ref="F377:G379"/>
    <mergeCell ref="I379:L379"/>
    <mergeCell ref="B359:E359"/>
    <mergeCell ref="F359:G360"/>
    <mergeCell ref="I359:L359"/>
    <mergeCell ref="B360:E363"/>
    <mergeCell ref="I360:L360"/>
    <mergeCell ref="F361:G363"/>
    <mergeCell ref="I361:L361"/>
    <mergeCell ref="B366:E366"/>
    <mergeCell ref="F366:L366"/>
    <mergeCell ref="B346:E350"/>
    <mergeCell ref="F346:L347"/>
    <mergeCell ref="F348:G349"/>
    <mergeCell ref="H348:L357"/>
    <mergeCell ref="F350:G353"/>
    <mergeCell ref="B351:E351"/>
    <mergeCell ref="B352:E358"/>
    <mergeCell ref="F354:G355"/>
    <mergeCell ref="F356:G358"/>
    <mergeCell ref="I358:L358"/>
    <mergeCell ref="B338:E338"/>
    <mergeCell ref="F338:G339"/>
    <mergeCell ref="I338:L338"/>
    <mergeCell ref="B339:E342"/>
    <mergeCell ref="I339:L339"/>
    <mergeCell ref="F340:G342"/>
    <mergeCell ref="I340:L340"/>
    <mergeCell ref="B345:E345"/>
    <mergeCell ref="F345:L345"/>
    <mergeCell ref="B325:E329"/>
    <mergeCell ref="F325:L326"/>
    <mergeCell ref="F327:G328"/>
    <mergeCell ref="H327:L336"/>
    <mergeCell ref="F329:G332"/>
    <mergeCell ref="B330:E330"/>
    <mergeCell ref="B331:E337"/>
    <mergeCell ref="F333:G334"/>
    <mergeCell ref="F335:G337"/>
    <mergeCell ref="I337:L337"/>
    <mergeCell ref="B317:E317"/>
    <mergeCell ref="F317:G318"/>
    <mergeCell ref="I317:L317"/>
    <mergeCell ref="B318:E321"/>
    <mergeCell ref="I318:L318"/>
    <mergeCell ref="F319:G321"/>
    <mergeCell ref="I319:L319"/>
    <mergeCell ref="B324:E324"/>
    <mergeCell ref="F324:L324"/>
    <mergeCell ref="B304:E308"/>
    <mergeCell ref="F304:L305"/>
    <mergeCell ref="F306:G307"/>
    <mergeCell ref="H306:L315"/>
    <mergeCell ref="F308:G311"/>
    <mergeCell ref="B309:E309"/>
    <mergeCell ref="B310:E316"/>
    <mergeCell ref="F312:G313"/>
    <mergeCell ref="F314:G316"/>
    <mergeCell ref="I316:L316"/>
    <mergeCell ref="B296:E296"/>
    <mergeCell ref="F296:G297"/>
    <mergeCell ref="I296:L296"/>
    <mergeCell ref="B297:E300"/>
    <mergeCell ref="I297:L297"/>
    <mergeCell ref="F298:G300"/>
    <mergeCell ref="I298:L298"/>
    <mergeCell ref="B303:E303"/>
    <mergeCell ref="F303:L303"/>
    <mergeCell ref="B283:E287"/>
    <mergeCell ref="F283:L284"/>
    <mergeCell ref="F285:G286"/>
    <mergeCell ref="H285:L294"/>
    <mergeCell ref="F287:G290"/>
    <mergeCell ref="B288:E288"/>
    <mergeCell ref="B289:E295"/>
    <mergeCell ref="F291:G292"/>
    <mergeCell ref="F293:G295"/>
    <mergeCell ref="I295:L295"/>
    <mergeCell ref="B275:E275"/>
    <mergeCell ref="F275:G276"/>
    <mergeCell ref="I275:L275"/>
    <mergeCell ref="B276:E279"/>
    <mergeCell ref="I276:L276"/>
    <mergeCell ref="F277:G279"/>
    <mergeCell ref="I277:L277"/>
    <mergeCell ref="B282:E282"/>
    <mergeCell ref="F282:L282"/>
    <mergeCell ref="B262:E266"/>
    <mergeCell ref="F262:L263"/>
    <mergeCell ref="F264:G265"/>
    <mergeCell ref="H264:L273"/>
    <mergeCell ref="F266:G269"/>
    <mergeCell ref="B267:E267"/>
    <mergeCell ref="B268:E274"/>
    <mergeCell ref="F270:G271"/>
    <mergeCell ref="F272:G274"/>
    <mergeCell ref="I274:L274"/>
    <mergeCell ref="B254:E254"/>
    <mergeCell ref="F254:G255"/>
    <mergeCell ref="I254:L254"/>
    <mergeCell ref="B255:E258"/>
    <mergeCell ref="I255:L255"/>
    <mergeCell ref="F256:G258"/>
    <mergeCell ref="I256:L256"/>
    <mergeCell ref="B261:E261"/>
    <mergeCell ref="F261:L261"/>
    <mergeCell ref="B241:E245"/>
    <mergeCell ref="F241:L242"/>
    <mergeCell ref="F243:G244"/>
    <mergeCell ref="H243:L252"/>
    <mergeCell ref="F245:G248"/>
    <mergeCell ref="B246:E246"/>
    <mergeCell ref="B247:E253"/>
    <mergeCell ref="F249:G250"/>
    <mergeCell ref="F251:G253"/>
    <mergeCell ref="I253:L253"/>
    <mergeCell ref="B233:E233"/>
    <mergeCell ref="F233:G234"/>
    <mergeCell ref="I233:L233"/>
    <mergeCell ref="B234:E237"/>
    <mergeCell ref="I234:L234"/>
    <mergeCell ref="F235:G237"/>
    <mergeCell ref="I235:L235"/>
    <mergeCell ref="B240:E240"/>
    <mergeCell ref="F240:L240"/>
    <mergeCell ref="B220:E224"/>
    <mergeCell ref="F220:L221"/>
    <mergeCell ref="F222:G223"/>
    <mergeCell ref="H222:L231"/>
    <mergeCell ref="F224:G227"/>
    <mergeCell ref="B225:E225"/>
    <mergeCell ref="B226:E232"/>
    <mergeCell ref="F228:G229"/>
    <mergeCell ref="F230:G232"/>
    <mergeCell ref="I232:L232"/>
    <mergeCell ref="B212:E212"/>
    <mergeCell ref="F212:G213"/>
    <mergeCell ref="I212:L212"/>
    <mergeCell ref="B213:E216"/>
    <mergeCell ref="I213:L213"/>
    <mergeCell ref="F214:G216"/>
    <mergeCell ref="I214:L214"/>
    <mergeCell ref="B219:E219"/>
    <mergeCell ref="F219:L219"/>
    <mergeCell ref="B199:E203"/>
    <mergeCell ref="F199:L200"/>
    <mergeCell ref="F201:G202"/>
    <mergeCell ref="H201:L210"/>
    <mergeCell ref="F203:G206"/>
    <mergeCell ref="B204:E204"/>
    <mergeCell ref="B205:E211"/>
    <mergeCell ref="F207:G208"/>
    <mergeCell ref="F209:G211"/>
    <mergeCell ref="I211:L211"/>
    <mergeCell ref="B191:E191"/>
    <mergeCell ref="F191:G192"/>
    <mergeCell ref="I191:L191"/>
    <mergeCell ref="B192:E195"/>
    <mergeCell ref="I192:L192"/>
    <mergeCell ref="F193:G195"/>
    <mergeCell ref="I193:L193"/>
    <mergeCell ref="B198:E198"/>
    <mergeCell ref="F198:L198"/>
    <mergeCell ref="B178:E182"/>
    <mergeCell ref="F178:L179"/>
    <mergeCell ref="F180:G181"/>
    <mergeCell ref="H180:L189"/>
    <mergeCell ref="F182:G185"/>
    <mergeCell ref="B183:E183"/>
    <mergeCell ref="B184:E190"/>
    <mergeCell ref="F186:G187"/>
    <mergeCell ref="F188:G190"/>
    <mergeCell ref="I190:L190"/>
    <mergeCell ref="B170:E170"/>
    <mergeCell ref="F170:G171"/>
    <mergeCell ref="I170:L170"/>
    <mergeCell ref="B171:E174"/>
    <mergeCell ref="I171:L171"/>
    <mergeCell ref="F172:G174"/>
    <mergeCell ref="I172:L172"/>
    <mergeCell ref="B177:E177"/>
    <mergeCell ref="F177:L177"/>
    <mergeCell ref="B157:E161"/>
    <mergeCell ref="F157:L158"/>
    <mergeCell ref="F159:G160"/>
    <mergeCell ref="H159:L168"/>
    <mergeCell ref="F161:G164"/>
    <mergeCell ref="B162:E162"/>
    <mergeCell ref="B163:E169"/>
    <mergeCell ref="F165:G166"/>
    <mergeCell ref="F167:G169"/>
    <mergeCell ref="I169:L169"/>
    <mergeCell ref="B149:E149"/>
    <mergeCell ref="F149:G150"/>
    <mergeCell ref="I149:L149"/>
    <mergeCell ref="B150:E153"/>
    <mergeCell ref="I150:L150"/>
    <mergeCell ref="F151:G153"/>
    <mergeCell ref="I151:L151"/>
    <mergeCell ref="B156:E156"/>
    <mergeCell ref="F156:L156"/>
    <mergeCell ref="B136:E140"/>
    <mergeCell ref="F136:L137"/>
    <mergeCell ref="F138:G139"/>
    <mergeCell ref="H138:L147"/>
    <mergeCell ref="F140:G143"/>
    <mergeCell ref="B141:E141"/>
    <mergeCell ref="B142:E148"/>
    <mergeCell ref="F144:G145"/>
    <mergeCell ref="F146:G148"/>
    <mergeCell ref="I148:L148"/>
    <mergeCell ref="B128:E128"/>
    <mergeCell ref="F128:G129"/>
    <mergeCell ref="I128:L128"/>
    <mergeCell ref="B129:E132"/>
    <mergeCell ref="I129:L129"/>
    <mergeCell ref="F130:G132"/>
    <mergeCell ref="I130:L130"/>
    <mergeCell ref="B135:E135"/>
    <mergeCell ref="F135:L135"/>
    <mergeCell ref="B115:E119"/>
    <mergeCell ref="F115:L116"/>
    <mergeCell ref="F117:G118"/>
    <mergeCell ref="H117:L126"/>
    <mergeCell ref="F119:G122"/>
    <mergeCell ref="B120:E120"/>
    <mergeCell ref="B121:E127"/>
    <mergeCell ref="F123:G124"/>
    <mergeCell ref="F125:G127"/>
    <mergeCell ref="I127:L127"/>
    <mergeCell ref="B107:E107"/>
    <mergeCell ref="F107:G108"/>
    <mergeCell ref="I107:L107"/>
    <mergeCell ref="B108:E111"/>
    <mergeCell ref="I108:L108"/>
    <mergeCell ref="F109:G111"/>
    <mergeCell ref="I109:L109"/>
    <mergeCell ref="B114:E114"/>
    <mergeCell ref="F114:L114"/>
    <mergeCell ref="B94:E98"/>
    <mergeCell ref="F94:L95"/>
    <mergeCell ref="F96:G97"/>
    <mergeCell ref="H96:L105"/>
    <mergeCell ref="F98:G101"/>
    <mergeCell ref="B99:E99"/>
    <mergeCell ref="B100:E106"/>
    <mergeCell ref="F102:G103"/>
    <mergeCell ref="F104:G106"/>
    <mergeCell ref="I106:L106"/>
    <mergeCell ref="B86:E86"/>
    <mergeCell ref="F86:G87"/>
    <mergeCell ref="I86:L86"/>
    <mergeCell ref="B87:E90"/>
    <mergeCell ref="I87:L87"/>
    <mergeCell ref="F88:G90"/>
    <mergeCell ref="I88:L88"/>
    <mergeCell ref="B93:E93"/>
    <mergeCell ref="F93:L93"/>
    <mergeCell ref="B73:E77"/>
    <mergeCell ref="F73:L74"/>
    <mergeCell ref="F75:G76"/>
    <mergeCell ref="H75:L84"/>
    <mergeCell ref="F77:G80"/>
    <mergeCell ref="B78:E78"/>
    <mergeCell ref="B79:E85"/>
    <mergeCell ref="F81:G82"/>
    <mergeCell ref="F83:G85"/>
    <mergeCell ref="I85:L85"/>
    <mergeCell ref="B65:E65"/>
    <mergeCell ref="F65:G66"/>
    <mergeCell ref="I65:L65"/>
    <mergeCell ref="B66:E69"/>
    <mergeCell ref="I66:L66"/>
    <mergeCell ref="F67:G69"/>
    <mergeCell ref="I67:L67"/>
    <mergeCell ref="B72:E72"/>
    <mergeCell ref="F72:L72"/>
    <mergeCell ref="B44:E44"/>
    <mergeCell ref="F44:G45"/>
    <mergeCell ref="I44:L44"/>
    <mergeCell ref="B45:E48"/>
    <mergeCell ref="I45:L45"/>
    <mergeCell ref="F46:G48"/>
    <mergeCell ref="I46:L46"/>
    <mergeCell ref="B31:E35"/>
    <mergeCell ref="F31:L32"/>
    <mergeCell ref="F33:G34"/>
    <mergeCell ref="B51:E51"/>
    <mergeCell ref="F51:L51"/>
    <mergeCell ref="B52:E56"/>
    <mergeCell ref="F52:L53"/>
    <mergeCell ref="F54:G55"/>
    <mergeCell ref="H54:L63"/>
    <mergeCell ref="F56:G59"/>
    <mergeCell ref="B57:E57"/>
    <mergeCell ref="B58:E64"/>
    <mergeCell ref="F60:G61"/>
    <mergeCell ref="F62:G64"/>
    <mergeCell ref="I64:L64"/>
    <mergeCell ref="B3:L3"/>
    <mergeCell ref="B4:L4"/>
    <mergeCell ref="B30:E30"/>
    <mergeCell ref="F30:L30"/>
    <mergeCell ref="F18:G19"/>
    <mergeCell ref="F20:G22"/>
    <mergeCell ref="F23:G24"/>
    <mergeCell ref="F25:G27"/>
    <mergeCell ref="H12:L21"/>
    <mergeCell ref="I22:L22"/>
    <mergeCell ref="I23:L23"/>
    <mergeCell ref="I24:L24"/>
    <mergeCell ref="I25:L25"/>
    <mergeCell ref="B9:E9"/>
    <mergeCell ref="F9:L9"/>
    <mergeCell ref="F10:L11"/>
    <mergeCell ref="F12:G13"/>
    <mergeCell ref="B23:E23"/>
    <mergeCell ref="B24:E27"/>
    <mergeCell ref="F14:G17"/>
    <mergeCell ref="B10:E14"/>
    <mergeCell ref="B15:E15"/>
    <mergeCell ref="B16:E22"/>
    <mergeCell ref="E5:H5"/>
    <mergeCell ref="E6:H6"/>
    <mergeCell ref="E7:H7"/>
    <mergeCell ref="H33:L42"/>
    <mergeCell ref="F35:G38"/>
    <mergeCell ref="B36:E36"/>
    <mergeCell ref="B37:E43"/>
    <mergeCell ref="F39:G40"/>
    <mergeCell ref="F41:G43"/>
    <mergeCell ref="I43:L43"/>
  </mergeCells>
  <pageMargins left="0.70866141732283472" right="0.70866141732283472" top="0.56999999999999995" bottom="0.31496062992125984" header="0.49" footer="0.31496062992125984"/>
  <pageSetup paperSize="10000" scale="98" orientation="portrait" horizontalDpi="0"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4:F178"/>
  <sheetViews>
    <sheetView topLeftCell="A16" workbookViewId="0">
      <selection activeCell="D31" sqref="D31:E36"/>
    </sheetView>
  </sheetViews>
  <sheetFormatPr defaultRowHeight="15" x14ac:dyDescent="0.25"/>
  <cols>
    <col min="2" max="2" width="35.7109375" customWidth="1"/>
    <col min="3" max="3" width="15.7109375" customWidth="1"/>
    <col min="4" max="4" width="5.7109375" customWidth="1"/>
    <col min="5" max="5" width="55.7109375" customWidth="1"/>
  </cols>
  <sheetData>
    <row r="4" spans="2:6" ht="23.25" x14ac:dyDescent="0.25">
      <c r="B4" s="167" t="s">
        <v>9</v>
      </c>
      <c r="C4" s="167"/>
      <c r="D4" s="167"/>
      <c r="E4" s="167"/>
    </row>
    <row r="5" spans="2:6" ht="23.25" x14ac:dyDescent="0.25">
      <c r="B5" s="167" t="str">
        <f>Menu!M4</f>
        <v>SMKS SWASTA DI KBB</v>
      </c>
      <c r="C5" s="167"/>
      <c r="D5" s="167"/>
      <c r="E5" s="167"/>
      <c r="F5" s="7"/>
    </row>
    <row r="7" spans="2:6" x14ac:dyDescent="0.25">
      <c r="B7" s="1" t="s">
        <v>10</v>
      </c>
      <c r="D7" t="s">
        <v>11</v>
      </c>
      <c r="E7" t="str">
        <f>Menu!M6</f>
        <v>B.INGGRIS</v>
      </c>
    </row>
    <row r="8" spans="2:6" x14ac:dyDescent="0.25">
      <c r="B8" s="1" t="s">
        <v>12</v>
      </c>
      <c r="D8" t="s">
        <v>11</v>
      </c>
      <c r="E8" s="22" t="str">
        <f>Menu!M5</f>
        <v>XFT</v>
      </c>
    </row>
    <row r="9" spans="2:6" x14ac:dyDescent="0.25">
      <c r="B9" s="1" t="s">
        <v>13</v>
      </c>
      <c r="D9" t="s">
        <v>11</v>
      </c>
      <c r="E9" t="str">
        <f>Menu!M7</f>
        <v>NOER ARIPIN WIBOWO</v>
      </c>
    </row>
    <row r="10" spans="2:6" ht="15.75" thickBot="1" x14ac:dyDescent="0.3"/>
    <row r="11" spans="2:6" x14ac:dyDescent="0.25">
      <c r="B11" s="3" t="s">
        <v>14</v>
      </c>
      <c r="C11" s="2" t="s">
        <v>15</v>
      </c>
      <c r="D11" s="158"/>
      <c r="E11" s="159"/>
    </row>
    <row r="12" spans="2:6" x14ac:dyDescent="0.25">
      <c r="B12" s="160">
        <f>'Kisi-kisi URAIAN '!D12</f>
        <v>0</v>
      </c>
      <c r="C12" s="163" t="s">
        <v>16</v>
      </c>
      <c r="D12" s="164"/>
      <c r="E12" s="164"/>
    </row>
    <row r="13" spans="2:6" x14ac:dyDescent="0.25">
      <c r="B13" s="161"/>
      <c r="C13" s="163"/>
      <c r="D13" s="164"/>
      <c r="E13" s="164"/>
    </row>
    <row r="14" spans="2:6" x14ac:dyDescent="0.25">
      <c r="B14" s="161"/>
      <c r="C14" s="165" t="s">
        <v>17</v>
      </c>
      <c r="D14" s="157">
        <f>'Kisi-kisi URAIAN '!J12</f>
        <v>0</v>
      </c>
      <c r="E14" s="157"/>
    </row>
    <row r="15" spans="2:6" x14ac:dyDescent="0.25">
      <c r="B15" s="161"/>
      <c r="C15" s="166"/>
      <c r="D15" s="157"/>
      <c r="E15" s="157"/>
    </row>
    <row r="16" spans="2:6" x14ac:dyDescent="0.25">
      <c r="B16" s="161"/>
      <c r="C16" s="157">
        <f>'Kisi-kisi URAIAN '!C12</f>
        <v>1</v>
      </c>
      <c r="D16" s="157"/>
      <c r="E16" s="157"/>
    </row>
    <row r="17" spans="2:5" x14ac:dyDescent="0.25">
      <c r="B17" s="162"/>
      <c r="C17" s="157"/>
      <c r="D17" s="157"/>
      <c r="E17" s="157"/>
    </row>
    <row r="18" spans="2:5" ht="15" customHeight="1" x14ac:dyDescent="0.25">
      <c r="B18" s="5" t="s">
        <v>2</v>
      </c>
      <c r="C18" s="157"/>
      <c r="D18" s="157"/>
      <c r="E18" s="157"/>
    </row>
    <row r="19" spans="2:5" ht="15" customHeight="1" x14ac:dyDescent="0.25">
      <c r="B19" s="160">
        <f>'Kisi-kisi URAIAN '!E12</f>
        <v>0</v>
      </c>
      <c r="C19" s="157"/>
      <c r="D19" s="157"/>
      <c r="E19" s="157"/>
    </row>
    <row r="20" spans="2:5" x14ac:dyDescent="0.25">
      <c r="B20" s="161"/>
      <c r="C20" s="151" t="s">
        <v>8</v>
      </c>
      <c r="D20" s="152"/>
      <c r="E20" s="153"/>
    </row>
    <row r="21" spans="2:5" x14ac:dyDescent="0.25">
      <c r="B21" s="161"/>
      <c r="C21" s="154"/>
      <c r="D21" s="155"/>
      <c r="E21" s="156"/>
    </row>
    <row r="22" spans="2:5" x14ac:dyDescent="0.25">
      <c r="B22" s="6" t="s">
        <v>3</v>
      </c>
      <c r="C22" s="157">
        <f>'Kisi-kisi URAIAN '!K12</f>
        <v>0</v>
      </c>
      <c r="D22" s="157"/>
      <c r="E22" s="157"/>
    </row>
    <row r="23" spans="2:5" x14ac:dyDescent="0.25">
      <c r="B23" s="160">
        <f>'Kisi-kisi URAIAN '!F12</f>
        <v>0</v>
      </c>
      <c r="C23" s="157"/>
      <c r="D23" s="157"/>
      <c r="E23" s="157"/>
    </row>
    <row r="24" spans="2:5" x14ac:dyDescent="0.25">
      <c r="B24" s="161"/>
      <c r="C24" s="157"/>
      <c r="D24" s="157"/>
      <c r="E24" s="157"/>
    </row>
    <row r="25" spans="2:5" ht="36.75" customHeight="1" x14ac:dyDescent="0.25">
      <c r="B25" s="162"/>
      <c r="C25" s="157"/>
      <c r="D25" s="157"/>
      <c r="E25" s="157"/>
    </row>
    <row r="27" spans="2:5" ht="15.75" thickBot="1" x14ac:dyDescent="0.3"/>
    <row r="28" spans="2:5" x14ac:dyDescent="0.25">
      <c r="B28" s="3" t="s">
        <v>14</v>
      </c>
      <c r="C28" s="2" t="s">
        <v>15</v>
      </c>
      <c r="D28" s="158"/>
      <c r="E28" s="159"/>
    </row>
    <row r="29" spans="2:5" x14ac:dyDescent="0.25">
      <c r="B29" s="160">
        <f>'Kisi-kisi URAIAN '!D13</f>
        <v>0</v>
      </c>
      <c r="C29" s="163" t="s">
        <v>16</v>
      </c>
      <c r="D29" s="164"/>
      <c r="E29" s="164"/>
    </row>
    <row r="30" spans="2:5" x14ac:dyDescent="0.25">
      <c r="B30" s="161"/>
      <c r="C30" s="163"/>
      <c r="D30" s="164"/>
      <c r="E30" s="164"/>
    </row>
    <row r="31" spans="2:5" x14ac:dyDescent="0.25">
      <c r="B31" s="161"/>
      <c r="C31" s="165" t="s">
        <v>17</v>
      </c>
      <c r="D31" s="157">
        <f>'Kisi-kisi URAIAN '!J13</f>
        <v>0</v>
      </c>
      <c r="E31" s="157"/>
    </row>
    <row r="32" spans="2:5" x14ac:dyDescent="0.25">
      <c r="B32" s="161"/>
      <c r="C32" s="166"/>
      <c r="D32" s="157"/>
      <c r="E32" s="157"/>
    </row>
    <row r="33" spans="2:5" x14ac:dyDescent="0.25">
      <c r="B33" s="161"/>
      <c r="C33" s="157">
        <v>2</v>
      </c>
      <c r="D33" s="157"/>
      <c r="E33" s="157"/>
    </row>
    <row r="34" spans="2:5" x14ac:dyDescent="0.25">
      <c r="B34" s="162"/>
      <c r="C34" s="157"/>
      <c r="D34" s="157"/>
      <c r="E34" s="157"/>
    </row>
    <row r="35" spans="2:5" x14ac:dyDescent="0.25">
      <c r="B35" s="5" t="s">
        <v>2</v>
      </c>
      <c r="C35" s="157"/>
      <c r="D35" s="157"/>
      <c r="E35" s="157"/>
    </row>
    <row r="36" spans="2:5" x14ac:dyDescent="0.25">
      <c r="B36" s="160">
        <f>'Kisi-kisi URAIAN '!E13</f>
        <v>0</v>
      </c>
      <c r="C36" s="157"/>
      <c r="D36" s="157"/>
      <c r="E36" s="157"/>
    </row>
    <row r="37" spans="2:5" x14ac:dyDescent="0.25">
      <c r="B37" s="161"/>
      <c r="C37" s="151" t="s">
        <v>8</v>
      </c>
      <c r="D37" s="152"/>
      <c r="E37" s="153"/>
    </row>
    <row r="38" spans="2:5" x14ac:dyDescent="0.25">
      <c r="B38" s="161"/>
      <c r="C38" s="154"/>
      <c r="D38" s="155"/>
      <c r="E38" s="156"/>
    </row>
    <row r="39" spans="2:5" x14ac:dyDescent="0.25">
      <c r="B39" s="6" t="s">
        <v>3</v>
      </c>
      <c r="C39" s="157">
        <f>'Kisi-kisi URAIAN '!K13</f>
        <v>0</v>
      </c>
      <c r="D39" s="157"/>
      <c r="E39" s="157"/>
    </row>
    <row r="40" spans="2:5" x14ac:dyDescent="0.25">
      <c r="B40" s="157">
        <f>'Kisi-kisi URAIAN '!F13</f>
        <v>0</v>
      </c>
      <c r="C40" s="157"/>
      <c r="D40" s="157"/>
      <c r="E40" s="157"/>
    </row>
    <row r="41" spans="2:5" x14ac:dyDescent="0.25">
      <c r="B41" s="157"/>
      <c r="C41" s="157"/>
      <c r="D41" s="157"/>
      <c r="E41" s="157"/>
    </row>
    <row r="42" spans="2:5" ht="38.25" customHeight="1" x14ac:dyDescent="0.25">
      <c r="B42" s="157"/>
      <c r="C42" s="157"/>
      <c r="D42" s="157"/>
      <c r="E42" s="157"/>
    </row>
    <row r="44" spans="2:5" ht="15.75" thickBot="1" x14ac:dyDescent="0.3"/>
    <row r="45" spans="2:5" x14ac:dyDescent="0.25">
      <c r="B45" s="3" t="s">
        <v>14</v>
      </c>
      <c r="C45" s="2" t="s">
        <v>15</v>
      </c>
      <c r="D45" s="158"/>
      <c r="E45" s="159"/>
    </row>
    <row r="46" spans="2:5" x14ac:dyDescent="0.25">
      <c r="B46" s="160">
        <f>'Kisi-kisi URAIAN '!D14</f>
        <v>0</v>
      </c>
      <c r="C46" s="163" t="s">
        <v>16</v>
      </c>
      <c r="D46" s="164"/>
      <c r="E46" s="164"/>
    </row>
    <row r="47" spans="2:5" x14ac:dyDescent="0.25">
      <c r="B47" s="161"/>
      <c r="C47" s="163"/>
      <c r="D47" s="164"/>
      <c r="E47" s="164"/>
    </row>
    <row r="48" spans="2:5" x14ac:dyDescent="0.25">
      <c r="B48" s="161"/>
      <c r="C48" s="165" t="s">
        <v>17</v>
      </c>
      <c r="D48" s="157">
        <f>'Kisi-kisi URAIAN '!J14</f>
        <v>0</v>
      </c>
      <c r="E48" s="157"/>
    </row>
    <row r="49" spans="2:5" x14ac:dyDescent="0.25">
      <c r="B49" s="161"/>
      <c r="C49" s="166"/>
      <c r="D49" s="157"/>
      <c r="E49" s="157"/>
    </row>
    <row r="50" spans="2:5" x14ac:dyDescent="0.25">
      <c r="B50" s="161"/>
      <c r="C50" s="157">
        <f>'Kisi-kisi URAIAN '!C14</f>
        <v>3</v>
      </c>
      <c r="D50" s="157"/>
      <c r="E50" s="157"/>
    </row>
    <row r="51" spans="2:5" x14ac:dyDescent="0.25">
      <c r="B51" s="162"/>
      <c r="C51" s="157"/>
      <c r="D51" s="157"/>
      <c r="E51" s="157"/>
    </row>
    <row r="52" spans="2:5" x14ac:dyDescent="0.25">
      <c r="B52" s="5" t="s">
        <v>2</v>
      </c>
      <c r="C52" s="157"/>
      <c r="D52" s="157"/>
      <c r="E52" s="157"/>
    </row>
    <row r="53" spans="2:5" x14ac:dyDescent="0.25">
      <c r="B53" s="160">
        <f>'Kisi-kisi URAIAN '!E14</f>
        <v>0</v>
      </c>
      <c r="C53" s="157"/>
      <c r="D53" s="157"/>
      <c r="E53" s="157"/>
    </row>
    <row r="54" spans="2:5" x14ac:dyDescent="0.25">
      <c r="B54" s="161"/>
      <c r="C54" s="151" t="s">
        <v>8</v>
      </c>
      <c r="D54" s="152"/>
      <c r="E54" s="153"/>
    </row>
    <row r="55" spans="2:5" x14ac:dyDescent="0.25">
      <c r="B55" s="161"/>
      <c r="C55" s="154"/>
      <c r="D55" s="155"/>
      <c r="E55" s="156"/>
    </row>
    <row r="56" spans="2:5" x14ac:dyDescent="0.25">
      <c r="B56" s="6" t="s">
        <v>3</v>
      </c>
      <c r="C56" s="157">
        <f>'Kisi-kisi URAIAN '!K14</f>
        <v>0</v>
      </c>
      <c r="D56" s="157"/>
      <c r="E56" s="157"/>
    </row>
    <row r="57" spans="2:5" x14ac:dyDescent="0.25">
      <c r="B57" s="157">
        <f>'Kisi-kisi URAIAN '!F14</f>
        <v>0</v>
      </c>
      <c r="C57" s="157"/>
      <c r="D57" s="157"/>
      <c r="E57" s="157"/>
    </row>
    <row r="58" spans="2:5" x14ac:dyDescent="0.25">
      <c r="B58" s="157"/>
      <c r="C58" s="157"/>
      <c r="D58" s="157"/>
      <c r="E58" s="157"/>
    </row>
    <row r="59" spans="2:5" ht="30.75" customHeight="1" x14ac:dyDescent="0.25">
      <c r="B59" s="157"/>
      <c r="C59" s="157"/>
      <c r="D59" s="157"/>
      <c r="E59" s="157"/>
    </row>
    <row r="61" spans="2:5" ht="15.75" thickBot="1" x14ac:dyDescent="0.3"/>
    <row r="62" spans="2:5" x14ac:dyDescent="0.25">
      <c r="B62" s="3" t="s">
        <v>14</v>
      </c>
      <c r="C62" s="2" t="s">
        <v>15</v>
      </c>
      <c r="D62" s="158"/>
      <c r="E62" s="159"/>
    </row>
    <row r="63" spans="2:5" x14ac:dyDescent="0.25">
      <c r="B63" s="160">
        <f>'Kisi-kisi URAIAN '!D15</f>
        <v>0</v>
      </c>
      <c r="C63" s="163" t="s">
        <v>16</v>
      </c>
      <c r="D63" s="164"/>
      <c r="E63" s="164"/>
    </row>
    <row r="64" spans="2:5" x14ac:dyDescent="0.25">
      <c r="B64" s="161"/>
      <c r="C64" s="163"/>
      <c r="D64" s="164"/>
      <c r="E64" s="164"/>
    </row>
    <row r="65" spans="2:5" x14ac:dyDescent="0.25">
      <c r="B65" s="161"/>
      <c r="C65" s="165" t="s">
        <v>17</v>
      </c>
      <c r="D65" s="157">
        <f>'Kisi-kisi URAIAN '!J15</f>
        <v>0</v>
      </c>
      <c r="E65" s="157"/>
    </row>
    <row r="66" spans="2:5" x14ac:dyDescent="0.25">
      <c r="B66" s="161"/>
      <c r="C66" s="166"/>
      <c r="D66" s="157"/>
      <c r="E66" s="157"/>
    </row>
    <row r="67" spans="2:5" x14ac:dyDescent="0.25">
      <c r="B67" s="161"/>
      <c r="C67" s="157">
        <f>'Kisi-kisi URAIAN '!C15</f>
        <v>4</v>
      </c>
      <c r="D67" s="157"/>
      <c r="E67" s="157"/>
    </row>
    <row r="68" spans="2:5" x14ac:dyDescent="0.25">
      <c r="B68" s="162"/>
      <c r="C68" s="157"/>
      <c r="D68" s="157"/>
      <c r="E68" s="157"/>
    </row>
    <row r="69" spans="2:5" x14ac:dyDescent="0.25">
      <c r="B69" s="5" t="s">
        <v>2</v>
      </c>
      <c r="C69" s="157"/>
      <c r="D69" s="157"/>
      <c r="E69" s="157"/>
    </row>
    <row r="70" spans="2:5" x14ac:dyDescent="0.25">
      <c r="B70" s="160">
        <f>'Kisi-kisi URAIAN '!E15</f>
        <v>0</v>
      </c>
      <c r="C70" s="157"/>
      <c r="D70" s="157"/>
      <c r="E70" s="157"/>
    </row>
    <row r="71" spans="2:5" x14ac:dyDescent="0.25">
      <c r="B71" s="161"/>
      <c r="C71" s="151" t="s">
        <v>8</v>
      </c>
      <c r="D71" s="152"/>
      <c r="E71" s="153"/>
    </row>
    <row r="72" spans="2:5" x14ac:dyDescent="0.25">
      <c r="B72" s="161"/>
      <c r="C72" s="154"/>
      <c r="D72" s="155"/>
      <c r="E72" s="156"/>
    </row>
    <row r="73" spans="2:5" x14ac:dyDescent="0.25">
      <c r="B73" s="6" t="s">
        <v>3</v>
      </c>
      <c r="C73" s="157">
        <f>'Kisi-kisi URAIAN '!K15</f>
        <v>0</v>
      </c>
      <c r="D73" s="157"/>
      <c r="E73" s="157"/>
    </row>
    <row r="74" spans="2:5" x14ac:dyDescent="0.25">
      <c r="B74" s="157">
        <f>'Kisi-kisi URAIAN '!F15</f>
        <v>0</v>
      </c>
      <c r="C74" s="157"/>
      <c r="D74" s="157"/>
      <c r="E74" s="157"/>
    </row>
    <row r="75" spans="2:5" x14ac:dyDescent="0.25">
      <c r="B75" s="157"/>
      <c r="C75" s="157"/>
      <c r="D75" s="157"/>
      <c r="E75" s="157"/>
    </row>
    <row r="76" spans="2:5" ht="37.5" customHeight="1" x14ac:dyDescent="0.25">
      <c r="B76" s="157"/>
      <c r="C76" s="157"/>
      <c r="D76" s="157"/>
      <c r="E76" s="157"/>
    </row>
    <row r="78" spans="2:5" ht="15.75" thickBot="1" x14ac:dyDescent="0.3"/>
    <row r="79" spans="2:5" x14ac:dyDescent="0.25">
      <c r="B79" s="3" t="s">
        <v>14</v>
      </c>
      <c r="C79" s="2" t="s">
        <v>15</v>
      </c>
      <c r="D79" s="158"/>
      <c r="E79" s="159"/>
    </row>
    <row r="80" spans="2:5" x14ac:dyDescent="0.25">
      <c r="B80" s="160">
        <f>'Kisi-kisi URAIAN '!D16</f>
        <v>0</v>
      </c>
      <c r="C80" s="163" t="s">
        <v>16</v>
      </c>
      <c r="D80" s="164"/>
      <c r="E80" s="164"/>
    </row>
    <row r="81" spans="2:5" x14ac:dyDescent="0.25">
      <c r="B81" s="161"/>
      <c r="C81" s="163"/>
      <c r="D81" s="164"/>
      <c r="E81" s="164"/>
    </row>
    <row r="82" spans="2:5" x14ac:dyDescent="0.25">
      <c r="B82" s="161"/>
      <c r="C82" s="165" t="s">
        <v>17</v>
      </c>
      <c r="D82" s="157">
        <f>'Kisi-kisi URAIAN '!J16</f>
        <v>0</v>
      </c>
      <c r="E82" s="157"/>
    </row>
    <row r="83" spans="2:5" x14ac:dyDescent="0.25">
      <c r="B83" s="161"/>
      <c r="C83" s="166"/>
      <c r="D83" s="157"/>
      <c r="E83" s="157"/>
    </row>
    <row r="84" spans="2:5" x14ac:dyDescent="0.25">
      <c r="B84" s="161"/>
      <c r="C84" s="157">
        <f>'Kisi-kisi URAIAN '!C16</f>
        <v>5</v>
      </c>
      <c r="D84" s="157"/>
      <c r="E84" s="157"/>
    </row>
    <row r="85" spans="2:5" x14ac:dyDescent="0.25">
      <c r="B85" s="162"/>
      <c r="C85" s="157"/>
      <c r="D85" s="157"/>
      <c r="E85" s="157"/>
    </row>
    <row r="86" spans="2:5" x14ac:dyDescent="0.25">
      <c r="B86" s="5" t="s">
        <v>2</v>
      </c>
      <c r="C86" s="157"/>
      <c r="D86" s="157"/>
      <c r="E86" s="157"/>
    </row>
    <row r="87" spans="2:5" x14ac:dyDescent="0.25">
      <c r="B87" s="160">
        <f>'Kisi-kisi URAIAN '!E16</f>
        <v>0</v>
      </c>
      <c r="C87" s="157"/>
      <c r="D87" s="157"/>
      <c r="E87" s="157"/>
    </row>
    <row r="88" spans="2:5" x14ac:dyDescent="0.25">
      <c r="B88" s="161"/>
      <c r="C88" s="151" t="s">
        <v>8</v>
      </c>
      <c r="D88" s="152"/>
      <c r="E88" s="153"/>
    </row>
    <row r="89" spans="2:5" x14ac:dyDescent="0.25">
      <c r="B89" s="161"/>
      <c r="C89" s="154"/>
      <c r="D89" s="155"/>
      <c r="E89" s="156"/>
    </row>
    <row r="90" spans="2:5" x14ac:dyDescent="0.25">
      <c r="B90" s="6" t="s">
        <v>3</v>
      </c>
      <c r="C90" s="157">
        <f>'Kisi-kisi URAIAN '!K16</f>
        <v>0</v>
      </c>
      <c r="D90" s="157"/>
      <c r="E90" s="157"/>
    </row>
    <row r="91" spans="2:5" x14ac:dyDescent="0.25">
      <c r="B91" s="157">
        <f>'Kisi-kisi URAIAN '!F16</f>
        <v>0</v>
      </c>
      <c r="C91" s="157"/>
      <c r="D91" s="157"/>
      <c r="E91" s="157"/>
    </row>
    <row r="92" spans="2:5" x14ac:dyDescent="0.25">
      <c r="B92" s="157"/>
      <c r="C92" s="157"/>
      <c r="D92" s="157"/>
      <c r="E92" s="157"/>
    </row>
    <row r="93" spans="2:5" ht="44.25" customHeight="1" x14ac:dyDescent="0.25">
      <c r="B93" s="157"/>
      <c r="C93" s="157"/>
      <c r="D93" s="157"/>
      <c r="E93" s="157"/>
    </row>
    <row r="95" spans="2:5" ht="15.75" thickBot="1" x14ac:dyDescent="0.3"/>
    <row r="96" spans="2:5" x14ac:dyDescent="0.25">
      <c r="B96" s="3" t="s">
        <v>14</v>
      </c>
      <c r="C96" s="2" t="s">
        <v>15</v>
      </c>
      <c r="D96" s="158"/>
      <c r="E96" s="159"/>
    </row>
    <row r="97" spans="2:5" x14ac:dyDescent="0.25">
      <c r="B97" s="160">
        <f>'Kisi-kisi URAIAN '!D17</f>
        <v>0</v>
      </c>
      <c r="C97" s="163" t="s">
        <v>16</v>
      </c>
      <c r="D97" s="164"/>
      <c r="E97" s="164"/>
    </row>
    <row r="98" spans="2:5" x14ac:dyDescent="0.25">
      <c r="B98" s="161"/>
      <c r="C98" s="163"/>
      <c r="D98" s="164"/>
      <c r="E98" s="164"/>
    </row>
    <row r="99" spans="2:5" x14ac:dyDescent="0.25">
      <c r="B99" s="161"/>
      <c r="C99" s="165" t="s">
        <v>17</v>
      </c>
      <c r="D99" s="157">
        <f>'Kisi-kisi URAIAN '!J17</f>
        <v>0</v>
      </c>
      <c r="E99" s="157"/>
    </row>
    <row r="100" spans="2:5" x14ac:dyDescent="0.25">
      <c r="B100" s="161"/>
      <c r="C100" s="166"/>
      <c r="D100" s="157"/>
      <c r="E100" s="157"/>
    </row>
    <row r="101" spans="2:5" x14ac:dyDescent="0.25">
      <c r="B101" s="161"/>
      <c r="C101" s="157">
        <f>'Kisi-kisi URAIAN '!C17</f>
        <v>6</v>
      </c>
      <c r="D101" s="157"/>
      <c r="E101" s="157"/>
    </row>
    <row r="102" spans="2:5" x14ac:dyDescent="0.25">
      <c r="B102" s="162"/>
      <c r="C102" s="157"/>
      <c r="D102" s="157"/>
      <c r="E102" s="157"/>
    </row>
    <row r="103" spans="2:5" x14ac:dyDescent="0.25">
      <c r="B103" s="5" t="s">
        <v>2</v>
      </c>
      <c r="C103" s="157"/>
      <c r="D103" s="157"/>
      <c r="E103" s="157"/>
    </row>
    <row r="104" spans="2:5" x14ac:dyDescent="0.25">
      <c r="B104" s="160">
        <f>'Kisi-kisi URAIAN '!E17</f>
        <v>0</v>
      </c>
      <c r="C104" s="157"/>
      <c r="D104" s="157"/>
      <c r="E104" s="157"/>
    </row>
    <row r="105" spans="2:5" x14ac:dyDescent="0.25">
      <c r="B105" s="161"/>
      <c r="C105" s="151" t="s">
        <v>8</v>
      </c>
      <c r="D105" s="152"/>
      <c r="E105" s="153"/>
    </row>
    <row r="106" spans="2:5" x14ac:dyDescent="0.25">
      <c r="B106" s="161"/>
      <c r="C106" s="154"/>
      <c r="D106" s="155"/>
      <c r="E106" s="156"/>
    </row>
    <row r="107" spans="2:5" x14ac:dyDescent="0.25">
      <c r="B107" s="6" t="s">
        <v>3</v>
      </c>
      <c r="C107" s="157">
        <f>'Kisi-kisi URAIAN '!K17</f>
        <v>0</v>
      </c>
      <c r="D107" s="157"/>
      <c r="E107" s="157"/>
    </row>
    <row r="108" spans="2:5" x14ac:dyDescent="0.25">
      <c r="B108" s="157">
        <f>'Kisi-kisi URAIAN '!F17</f>
        <v>0</v>
      </c>
      <c r="C108" s="157"/>
      <c r="D108" s="157"/>
      <c r="E108" s="157"/>
    </row>
    <row r="109" spans="2:5" x14ac:dyDescent="0.25">
      <c r="B109" s="157"/>
      <c r="C109" s="157"/>
      <c r="D109" s="157"/>
      <c r="E109" s="157"/>
    </row>
    <row r="110" spans="2:5" ht="43.5" customHeight="1" x14ac:dyDescent="0.25">
      <c r="B110" s="157"/>
      <c r="C110" s="157"/>
      <c r="D110" s="157"/>
      <c r="E110" s="157"/>
    </row>
    <row r="112" spans="2:5" ht="15.75" thickBot="1" x14ac:dyDescent="0.3"/>
    <row r="113" spans="2:5" x14ac:dyDescent="0.25">
      <c r="B113" s="3" t="s">
        <v>14</v>
      </c>
      <c r="C113" s="2" t="s">
        <v>15</v>
      </c>
      <c r="D113" s="158"/>
      <c r="E113" s="159"/>
    </row>
    <row r="114" spans="2:5" x14ac:dyDescent="0.25">
      <c r="B114" s="160">
        <f>'Kisi-kisi URAIAN '!D18</f>
        <v>0</v>
      </c>
      <c r="C114" s="163" t="s">
        <v>16</v>
      </c>
      <c r="D114" s="164"/>
      <c r="E114" s="164"/>
    </row>
    <row r="115" spans="2:5" x14ac:dyDescent="0.25">
      <c r="B115" s="161"/>
      <c r="C115" s="163"/>
      <c r="D115" s="164"/>
      <c r="E115" s="164"/>
    </row>
    <row r="116" spans="2:5" x14ac:dyDescent="0.25">
      <c r="B116" s="161"/>
      <c r="C116" s="165" t="s">
        <v>17</v>
      </c>
      <c r="D116" s="157">
        <f>'Kisi-kisi URAIAN '!J18</f>
        <v>0</v>
      </c>
      <c r="E116" s="157"/>
    </row>
    <row r="117" spans="2:5" x14ac:dyDescent="0.25">
      <c r="B117" s="161"/>
      <c r="C117" s="166"/>
      <c r="D117" s="157"/>
      <c r="E117" s="157"/>
    </row>
    <row r="118" spans="2:5" x14ac:dyDescent="0.25">
      <c r="B118" s="161"/>
      <c r="C118" s="157">
        <f>'Kisi-kisi URAIAN '!C18</f>
        <v>7</v>
      </c>
      <c r="D118" s="157"/>
      <c r="E118" s="157"/>
    </row>
    <row r="119" spans="2:5" x14ac:dyDescent="0.25">
      <c r="B119" s="162"/>
      <c r="C119" s="157"/>
      <c r="D119" s="157"/>
      <c r="E119" s="157"/>
    </row>
    <row r="120" spans="2:5" x14ac:dyDescent="0.25">
      <c r="B120" s="5" t="s">
        <v>2</v>
      </c>
      <c r="C120" s="157"/>
      <c r="D120" s="157"/>
      <c r="E120" s="157"/>
    </row>
    <row r="121" spans="2:5" x14ac:dyDescent="0.25">
      <c r="B121" s="160">
        <f>'Kisi-kisi URAIAN '!E18</f>
        <v>0</v>
      </c>
      <c r="C121" s="157"/>
      <c r="D121" s="157"/>
      <c r="E121" s="157"/>
    </row>
    <row r="122" spans="2:5" x14ac:dyDescent="0.25">
      <c r="B122" s="161"/>
      <c r="C122" s="151" t="s">
        <v>8</v>
      </c>
      <c r="D122" s="152"/>
      <c r="E122" s="153"/>
    </row>
    <row r="123" spans="2:5" x14ac:dyDescent="0.25">
      <c r="B123" s="161"/>
      <c r="C123" s="154"/>
      <c r="D123" s="155"/>
      <c r="E123" s="156"/>
    </row>
    <row r="124" spans="2:5" x14ac:dyDescent="0.25">
      <c r="B124" s="6" t="s">
        <v>3</v>
      </c>
      <c r="C124" s="157">
        <f>'Kisi-kisi URAIAN '!K18</f>
        <v>0</v>
      </c>
      <c r="D124" s="157"/>
      <c r="E124" s="157"/>
    </row>
    <row r="125" spans="2:5" x14ac:dyDescent="0.25">
      <c r="B125" s="157">
        <f>'Kisi-kisi URAIAN '!F18</f>
        <v>0</v>
      </c>
      <c r="C125" s="157"/>
      <c r="D125" s="157"/>
      <c r="E125" s="157"/>
    </row>
    <row r="126" spans="2:5" x14ac:dyDescent="0.25">
      <c r="B126" s="157"/>
      <c r="C126" s="157"/>
      <c r="D126" s="157"/>
      <c r="E126" s="157"/>
    </row>
    <row r="127" spans="2:5" ht="32.25" customHeight="1" x14ac:dyDescent="0.25">
      <c r="B127" s="157"/>
      <c r="C127" s="157"/>
      <c r="D127" s="157"/>
      <c r="E127" s="157"/>
    </row>
    <row r="129" spans="2:5" ht="15.75" thickBot="1" x14ac:dyDescent="0.3"/>
    <row r="130" spans="2:5" x14ac:dyDescent="0.25">
      <c r="B130" s="3" t="s">
        <v>14</v>
      </c>
      <c r="C130" s="2" t="s">
        <v>15</v>
      </c>
      <c r="D130" s="158"/>
      <c r="E130" s="159"/>
    </row>
    <row r="131" spans="2:5" x14ac:dyDescent="0.25">
      <c r="B131" s="160">
        <f>'Kisi-kisi URAIAN '!D19</f>
        <v>0</v>
      </c>
      <c r="C131" s="163" t="s">
        <v>16</v>
      </c>
      <c r="D131" s="164"/>
      <c r="E131" s="164"/>
    </row>
    <row r="132" spans="2:5" x14ac:dyDescent="0.25">
      <c r="B132" s="161"/>
      <c r="C132" s="163"/>
      <c r="D132" s="164"/>
      <c r="E132" s="164"/>
    </row>
    <row r="133" spans="2:5" x14ac:dyDescent="0.25">
      <c r="B133" s="161"/>
      <c r="C133" s="165" t="s">
        <v>17</v>
      </c>
      <c r="D133" s="157">
        <f>'Kisi-kisi URAIAN '!J19</f>
        <v>0</v>
      </c>
      <c r="E133" s="157"/>
    </row>
    <row r="134" spans="2:5" x14ac:dyDescent="0.25">
      <c r="B134" s="161"/>
      <c r="C134" s="166"/>
      <c r="D134" s="157"/>
      <c r="E134" s="157"/>
    </row>
    <row r="135" spans="2:5" x14ac:dyDescent="0.25">
      <c r="B135" s="161"/>
      <c r="C135" s="157">
        <f>'Kisi-kisi URAIAN '!C19</f>
        <v>8</v>
      </c>
      <c r="D135" s="157"/>
      <c r="E135" s="157"/>
    </row>
    <row r="136" spans="2:5" x14ac:dyDescent="0.25">
      <c r="B136" s="162"/>
      <c r="C136" s="157"/>
      <c r="D136" s="157"/>
      <c r="E136" s="157"/>
    </row>
    <row r="137" spans="2:5" x14ac:dyDescent="0.25">
      <c r="B137" s="5" t="s">
        <v>2</v>
      </c>
      <c r="C137" s="157"/>
      <c r="D137" s="157"/>
      <c r="E137" s="157"/>
    </row>
    <row r="138" spans="2:5" x14ac:dyDescent="0.25">
      <c r="B138" s="160">
        <f>'Kisi-kisi URAIAN '!E19</f>
        <v>0</v>
      </c>
      <c r="C138" s="157"/>
      <c r="D138" s="157"/>
      <c r="E138" s="157"/>
    </row>
    <row r="139" spans="2:5" x14ac:dyDescent="0.25">
      <c r="B139" s="161"/>
      <c r="C139" s="151" t="s">
        <v>8</v>
      </c>
      <c r="D139" s="152"/>
      <c r="E139" s="153"/>
    </row>
    <row r="140" spans="2:5" x14ac:dyDescent="0.25">
      <c r="B140" s="161"/>
      <c r="C140" s="154"/>
      <c r="D140" s="155"/>
      <c r="E140" s="156"/>
    </row>
    <row r="141" spans="2:5" x14ac:dyDescent="0.25">
      <c r="B141" s="6" t="s">
        <v>3</v>
      </c>
      <c r="C141" s="157">
        <f>'Kisi-kisi URAIAN '!K19</f>
        <v>0</v>
      </c>
      <c r="D141" s="157"/>
      <c r="E141" s="157"/>
    </row>
    <row r="142" spans="2:5" x14ac:dyDescent="0.25">
      <c r="B142" s="157">
        <f>'Kisi-kisi URAIAN '!F19</f>
        <v>0</v>
      </c>
      <c r="C142" s="157"/>
      <c r="D142" s="157"/>
      <c r="E142" s="157"/>
    </row>
    <row r="143" spans="2:5" x14ac:dyDescent="0.25">
      <c r="B143" s="157"/>
      <c r="C143" s="157"/>
      <c r="D143" s="157"/>
      <c r="E143" s="157"/>
    </row>
    <row r="144" spans="2:5" ht="46.5" customHeight="1" x14ac:dyDescent="0.25">
      <c r="B144" s="157"/>
      <c r="C144" s="157"/>
      <c r="D144" s="157"/>
      <c r="E144" s="157"/>
    </row>
    <row r="146" spans="2:5" ht="15.75" thickBot="1" x14ac:dyDescent="0.3"/>
    <row r="147" spans="2:5" x14ac:dyDescent="0.25">
      <c r="B147" s="3" t="s">
        <v>14</v>
      </c>
      <c r="C147" s="2" t="s">
        <v>15</v>
      </c>
      <c r="D147" s="158"/>
      <c r="E147" s="159"/>
    </row>
    <row r="148" spans="2:5" x14ac:dyDescent="0.25">
      <c r="B148" s="160">
        <f>'Kisi-kisi URAIAN '!D20</f>
        <v>0</v>
      </c>
      <c r="C148" s="163" t="s">
        <v>16</v>
      </c>
      <c r="D148" s="164"/>
      <c r="E148" s="164"/>
    </row>
    <row r="149" spans="2:5" x14ac:dyDescent="0.25">
      <c r="B149" s="161"/>
      <c r="C149" s="163"/>
      <c r="D149" s="164"/>
      <c r="E149" s="164"/>
    </row>
    <row r="150" spans="2:5" x14ac:dyDescent="0.25">
      <c r="B150" s="161"/>
      <c r="C150" s="165" t="s">
        <v>17</v>
      </c>
      <c r="D150" s="157">
        <f>'Kisi-kisi URAIAN '!J20</f>
        <v>0</v>
      </c>
      <c r="E150" s="157"/>
    </row>
    <row r="151" spans="2:5" x14ac:dyDescent="0.25">
      <c r="B151" s="161"/>
      <c r="C151" s="166"/>
      <c r="D151" s="157"/>
      <c r="E151" s="157"/>
    </row>
    <row r="152" spans="2:5" x14ac:dyDescent="0.25">
      <c r="B152" s="161"/>
      <c r="C152" s="157">
        <f>'Kisi-kisi URAIAN '!C20</f>
        <v>9</v>
      </c>
      <c r="D152" s="157"/>
      <c r="E152" s="157"/>
    </row>
    <row r="153" spans="2:5" x14ac:dyDescent="0.25">
      <c r="B153" s="162"/>
      <c r="C153" s="157"/>
      <c r="D153" s="157"/>
      <c r="E153" s="157"/>
    </row>
    <row r="154" spans="2:5" x14ac:dyDescent="0.25">
      <c r="B154" s="5" t="s">
        <v>2</v>
      </c>
      <c r="C154" s="157"/>
      <c r="D154" s="157"/>
      <c r="E154" s="157"/>
    </row>
    <row r="155" spans="2:5" x14ac:dyDescent="0.25">
      <c r="B155" s="160">
        <f>'Kisi-kisi URAIAN '!E20</f>
        <v>0</v>
      </c>
      <c r="C155" s="157"/>
      <c r="D155" s="157"/>
      <c r="E155" s="157"/>
    </row>
    <row r="156" spans="2:5" x14ac:dyDescent="0.25">
      <c r="B156" s="161"/>
      <c r="C156" s="151" t="s">
        <v>8</v>
      </c>
      <c r="D156" s="152"/>
      <c r="E156" s="153"/>
    </row>
    <row r="157" spans="2:5" x14ac:dyDescent="0.25">
      <c r="B157" s="161"/>
      <c r="C157" s="154"/>
      <c r="D157" s="155"/>
      <c r="E157" s="156"/>
    </row>
    <row r="158" spans="2:5" x14ac:dyDescent="0.25">
      <c r="B158" s="6" t="s">
        <v>3</v>
      </c>
      <c r="C158" s="157">
        <f>'Kisi-kisi URAIAN '!K20</f>
        <v>0</v>
      </c>
      <c r="D158" s="157"/>
      <c r="E158" s="157"/>
    </row>
    <row r="159" spans="2:5" x14ac:dyDescent="0.25">
      <c r="B159" s="157">
        <f>'Kisi-kisi URAIAN '!F20</f>
        <v>0</v>
      </c>
      <c r="C159" s="157"/>
      <c r="D159" s="157"/>
      <c r="E159" s="157"/>
    </row>
    <row r="160" spans="2:5" x14ac:dyDescent="0.25">
      <c r="B160" s="157"/>
      <c r="C160" s="157"/>
      <c r="D160" s="157"/>
      <c r="E160" s="157"/>
    </row>
    <row r="161" spans="2:5" ht="31.5" customHeight="1" x14ac:dyDescent="0.25">
      <c r="B161" s="157"/>
      <c r="C161" s="157"/>
      <c r="D161" s="157"/>
      <c r="E161" s="157"/>
    </row>
    <row r="163" spans="2:5" ht="15.75" thickBot="1" x14ac:dyDescent="0.3"/>
    <row r="164" spans="2:5" x14ac:dyDescent="0.25">
      <c r="B164" s="3" t="s">
        <v>14</v>
      </c>
      <c r="C164" s="2" t="s">
        <v>15</v>
      </c>
      <c r="D164" s="158"/>
      <c r="E164" s="159"/>
    </row>
    <row r="165" spans="2:5" x14ac:dyDescent="0.25">
      <c r="B165" s="160">
        <f>'Kisi-kisi URAIAN '!D21</f>
        <v>0</v>
      </c>
      <c r="C165" s="163" t="s">
        <v>16</v>
      </c>
      <c r="D165" s="164"/>
      <c r="E165" s="164"/>
    </row>
    <row r="166" spans="2:5" x14ac:dyDescent="0.25">
      <c r="B166" s="161"/>
      <c r="C166" s="163"/>
      <c r="D166" s="164"/>
      <c r="E166" s="164"/>
    </row>
    <row r="167" spans="2:5" x14ac:dyDescent="0.25">
      <c r="B167" s="161"/>
      <c r="C167" s="165" t="s">
        <v>17</v>
      </c>
      <c r="D167" s="157">
        <f>'Kisi-kisi URAIAN '!J21</f>
        <v>0</v>
      </c>
      <c r="E167" s="157"/>
    </row>
    <row r="168" spans="2:5" x14ac:dyDescent="0.25">
      <c r="B168" s="161"/>
      <c r="C168" s="166"/>
      <c r="D168" s="157"/>
      <c r="E168" s="157"/>
    </row>
    <row r="169" spans="2:5" x14ac:dyDescent="0.25">
      <c r="B169" s="161"/>
      <c r="C169" s="157">
        <f>'Kisi-kisi URAIAN '!C21</f>
        <v>10</v>
      </c>
      <c r="D169" s="157"/>
      <c r="E169" s="157"/>
    </row>
    <row r="170" spans="2:5" x14ac:dyDescent="0.25">
      <c r="B170" s="162"/>
      <c r="C170" s="157"/>
      <c r="D170" s="157"/>
      <c r="E170" s="157"/>
    </row>
    <row r="171" spans="2:5" x14ac:dyDescent="0.25">
      <c r="B171" s="5" t="s">
        <v>2</v>
      </c>
      <c r="C171" s="157"/>
      <c r="D171" s="157"/>
      <c r="E171" s="157"/>
    </row>
    <row r="172" spans="2:5" x14ac:dyDescent="0.25">
      <c r="B172" s="160">
        <f>'Kisi-kisi URAIAN '!E21</f>
        <v>0</v>
      </c>
      <c r="C172" s="157"/>
      <c r="D172" s="157"/>
      <c r="E172" s="157"/>
    </row>
    <row r="173" spans="2:5" x14ac:dyDescent="0.25">
      <c r="B173" s="161"/>
      <c r="C173" s="151" t="s">
        <v>8</v>
      </c>
      <c r="D173" s="152"/>
      <c r="E173" s="153"/>
    </row>
    <row r="174" spans="2:5" x14ac:dyDescent="0.25">
      <c r="B174" s="161"/>
      <c r="C174" s="154"/>
      <c r="D174" s="155"/>
      <c r="E174" s="156"/>
    </row>
    <row r="175" spans="2:5" x14ac:dyDescent="0.25">
      <c r="B175" s="6" t="s">
        <v>3</v>
      </c>
      <c r="C175" s="157">
        <f>'Kisi-kisi URAIAN '!K21</f>
        <v>0</v>
      </c>
      <c r="D175" s="157"/>
      <c r="E175" s="157"/>
    </row>
    <row r="176" spans="2:5" x14ac:dyDescent="0.25">
      <c r="B176" s="157">
        <f>'Kisi-kisi URAIAN '!F21</f>
        <v>0</v>
      </c>
      <c r="C176" s="157"/>
      <c r="D176" s="157"/>
      <c r="E176" s="157"/>
    </row>
    <row r="177" spans="2:5" x14ac:dyDescent="0.25">
      <c r="B177" s="157"/>
      <c r="C177" s="157"/>
      <c r="D177" s="157"/>
      <c r="E177" s="157"/>
    </row>
    <row r="178" spans="2:5" ht="35.25" customHeight="1" x14ac:dyDescent="0.25">
      <c r="B178" s="157"/>
      <c r="C178" s="157"/>
      <c r="D178" s="157"/>
      <c r="E178" s="157"/>
    </row>
  </sheetData>
  <mergeCells count="102">
    <mergeCell ref="D11:E11"/>
    <mergeCell ref="C12:E13"/>
    <mergeCell ref="C14:C15"/>
    <mergeCell ref="B12:B17"/>
    <mergeCell ref="B4:E4"/>
    <mergeCell ref="C29:E30"/>
    <mergeCell ref="C31:C32"/>
    <mergeCell ref="D31:E36"/>
    <mergeCell ref="C33:C36"/>
    <mergeCell ref="B36:B38"/>
    <mergeCell ref="C37:E38"/>
    <mergeCell ref="D14:E19"/>
    <mergeCell ref="C16:C19"/>
    <mergeCell ref="C22:E25"/>
    <mergeCell ref="B23:B25"/>
    <mergeCell ref="C20:E21"/>
    <mergeCell ref="B19:B21"/>
    <mergeCell ref="D28:E28"/>
    <mergeCell ref="B29:B34"/>
    <mergeCell ref="C39:E42"/>
    <mergeCell ref="B40:B42"/>
    <mergeCell ref="D45:E45"/>
    <mergeCell ref="B46:B51"/>
    <mergeCell ref="C46:E47"/>
    <mergeCell ref="C48:C49"/>
    <mergeCell ref="D48:E53"/>
    <mergeCell ref="C50:C53"/>
    <mergeCell ref="B53:B55"/>
    <mergeCell ref="C54:E55"/>
    <mergeCell ref="C56:E59"/>
    <mergeCell ref="B57:B59"/>
    <mergeCell ref="D62:E62"/>
    <mergeCell ref="B63:B68"/>
    <mergeCell ref="C63:E64"/>
    <mergeCell ref="C65:C66"/>
    <mergeCell ref="D65:E70"/>
    <mergeCell ref="C67:C70"/>
    <mergeCell ref="B70:B72"/>
    <mergeCell ref="C71:E72"/>
    <mergeCell ref="C73:E76"/>
    <mergeCell ref="B74:B76"/>
    <mergeCell ref="D79:E79"/>
    <mergeCell ref="B80:B85"/>
    <mergeCell ref="C80:E81"/>
    <mergeCell ref="C82:C83"/>
    <mergeCell ref="D82:E87"/>
    <mergeCell ref="C84:C87"/>
    <mergeCell ref="B87:B89"/>
    <mergeCell ref="C88:E89"/>
    <mergeCell ref="C114:E115"/>
    <mergeCell ref="C116:C117"/>
    <mergeCell ref="D116:E121"/>
    <mergeCell ref="C118:C121"/>
    <mergeCell ref="B121:B123"/>
    <mergeCell ref="C122:E123"/>
    <mergeCell ref="C90:E93"/>
    <mergeCell ref="B91:B93"/>
    <mergeCell ref="D96:E96"/>
    <mergeCell ref="B97:B102"/>
    <mergeCell ref="C97:E98"/>
    <mergeCell ref="C99:C100"/>
    <mergeCell ref="D99:E104"/>
    <mergeCell ref="C101:C104"/>
    <mergeCell ref="B104:B106"/>
    <mergeCell ref="C105:E106"/>
    <mergeCell ref="C141:E144"/>
    <mergeCell ref="B142:B144"/>
    <mergeCell ref="B5:E5"/>
    <mergeCell ref="D147:E147"/>
    <mergeCell ref="B148:B153"/>
    <mergeCell ref="C148:E149"/>
    <mergeCell ref="C150:C151"/>
    <mergeCell ref="D150:E155"/>
    <mergeCell ref="C152:C155"/>
    <mergeCell ref="B155:B157"/>
    <mergeCell ref="C124:E127"/>
    <mergeCell ref="B125:B127"/>
    <mergeCell ref="D130:E130"/>
    <mergeCell ref="B131:B136"/>
    <mergeCell ref="C131:E132"/>
    <mergeCell ref="C133:C134"/>
    <mergeCell ref="D133:E138"/>
    <mergeCell ref="C135:C138"/>
    <mergeCell ref="B138:B140"/>
    <mergeCell ref="C139:E140"/>
    <mergeCell ref="C107:E110"/>
    <mergeCell ref="B108:B110"/>
    <mergeCell ref="D113:E113"/>
    <mergeCell ref="B114:B119"/>
    <mergeCell ref="C173:E174"/>
    <mergeCell ref="C175:E178"/>
    <mergeCell ref="B176:B178"/>
    <mergeCell ref="C156:E157"/>
    <mergeCell ref="C158:E161"/>
    <mergeCell ref="B159:B161"/>
    <mergeCell ref="D164:E164"/>
    <mergeCell ref="B165:B170"/>
    <mergeCell ref="C165:E166"/>
    <mergeCell ref="C167:C168"/>
    <mergeCell ref="D167:E172"/>
    <mergeCell ref="C169:C172"/>
    <mergeCell ref="B172:B174"/>
  </mergeCells>
  <pageMargins left="0.65" right="0.59" top="0.45" bottom="0.42" header="0.31496062992125984" footer="0.31496062992125984"/>
  <pageSetup paperSize="10000" scale="80" orientation="portrait" horizontalDpi="0"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C5:F94"/>
  <sheetViews>
    <sheetView topLeftCell="A20" workbookViewId="0">
      <selection activeCell="E44" sqref="E44"/>
    </sheetView>
  </sheetViews>
  <sheetFormatPr defaultRowHeight="15" x14ac:dyDescent="0.25"/>
  <cols>
    <col min="3" max="3" width="35.7109375" customWidth="1"/>
    <col min="4" max="4" width="15.7109375" customWidth="1"/>
    <col min="5" max="5" width="5.7109375" customWidth="1"/>
    <col min="6" max="6" width="55.7109375" customWidth="1"/>
  </cols>
  <sheetData>
    <row r="5" spans="3:6" ht="23.25" x14ac:dyDescent="0.25">
      <c r="C5" s="167" t="s">
        <v>9</v>
      </c>
      <c r="D5" s="167"/>
      <c r="E5" s="167"/>
      <c r="F5" s="167"/>
    </row>
    <row r="6" spans="3:6" ht="23.25" x14ac:dyDescent="0.25">
      <c r="C6" s="167" t="str">
        <f>Menu!M4</f>
        <v>SMKS SWASTA DI KBB</v>
      </c>
      <c r="D6" s="167"/>
      <c r="E6" s="167"/>
      <c r="F6" s="167"/>
    </row>
    <row r="8" spans="3:6" x14ac:dyDescent="0.25">
      <c r="C8" s="1" t="s">
        <v>10</v>
      </c>
      <c r="E8" t="s">
        <v>11</v>
      </c>
      <c r="F8" t="str">
        <f>Menu!M6</f>
        <v>B.INGGRIS</v>
      </c>
    </row>
    <row r="9" spans="3:6" x14ac:dyDescent="0.25">
      <c r="C9" s="1" t="s">
        <v>12</v>
      </c>
      <c r="E9" t="s">
        <v>11</v>
      </c>
      <c r="F9" t="str">
        <f>Menu!M5</f>
        <v>XFT</v>
      </c>
    </row>
    <row r="10" spans="3:6" x14ac:dyDescent="0.25">
      <c r="C10" s="1" t="s">
        <v>13</v>
      </c>
      <c r="E10" t="s">
        <v>11</v>
      </c>
      <c r="F10" t="str">
        <f>Menu!M7</f>
        <v>NOER ARIPIN WIBOWO</v>
      </c>
    </row>
    <row r="11" spans="3:6" ht="15.75" thickBot="1" x14ac:dyDescent="0.3"/>
    <row r="12" spans="3:6" x14ac:dyDescent="0.25">
      <c r="C12" s="3" t="s">
        <v>14</v>
      </c>
      <c r="D12" s="2" t="s">
        <v>15</v>
      </c>
      <c r="E12" s="158"/>
      <c r="F12" s="159"/>
    </row>
    <row r="13" spans="3:6" x14ac:dyDescent="0.25">
      <c r="C13" s="171">
        <f>'Kisi-Kisi Essay'!C9</f>
        <v>0</v>
      </c>
      <c r="D13" s="163" t="s">
        <v>16</v>
      </c>
      <c r="E13" s="164"/>
      <c r="F13" s="164"/>
    </row>
    <row r="14" spans="3:6" x14ac:dyDescent="0.25">
      <c r="C14" s="161"/>
      <c r="D14" s="163"/>
      <c r="E14" s="164"/>
      <c r="F14" s="164"/>
    </row>
    <row r="15" spans="3:6" x14ac:dyDescent="0.25">
      <c r="C15" s="161"/>
      <c r="D15" s="165" t="s">
        <v>17</v>
      </c>
      <c r="E15" s="157">
        <f>'Kisi-Kisi Essay'!I9</f>
        <v>0</v>
      </c>
      <c r="F15" s="157"/>
    </row>
    <row r="16" spans="3:6" x14ac:dyDescent="0.25">
      <c r="C16" s="161"/>
      <c r="D16" s="166"/>
      <c r="E16" s="157"/>
      <c r="F16" s="157"/>
    </row>
    <row r="17" spans="3:6" x14ac:dyDescent="0.25">
      <c r="C17" s="161"/>
      <c r="D17" s="157">
        <f>'Kisi-Kisi Essay'!B9</f>
        <v>1</v>
      </c>
      <c r="E17" s="157"/>
      <c r="F17" s="157"/>
    </row>
    <row r="18" spans="3:6" x14ac:dyDescent="0.25">
      <c r="C18" s="162"/>
      <c r="D18" s="157"/>
      <c r="E18" s="157"/>
      <c r="F18" s="157"/>
    </row>
    <row r="19" spans="3:6" x14ac:dyDescent="0.25">
      <c r="C19" s="5" t="s">
        <v>2</v>
      </c>
      <c r="D19" s="157"/>
      <c r="E19" s="157"/>
      <c r="F19" s="157"/>
    </row>
    <row r="20" spans="3:6" x14ac:dyDescent="0.25">
      <c r="C20" s="171">
        <f>'Kisi-Kisi Essay'!D9</f>
        <v>0</v>
      </c>
      <c r="D20" s="157"/>
      <c r="E20" s="157"/>
      <c r="F20" s="157"/>
    </row>
    <row r="21" spans="3:6" x14ac:dyDescent="0.25">
      <c r="C21" s="161"/>
      <c r="D21" s="151" t="s">
        <v>8</v>
      </c>
      <c r="E21" s="152"/>
      <c r="F21" s="153"/>
    </row>
    <row r="22" spans="3:6" x14ac:dyDescent="0.25">
      <c r="C22" s="161"/>
      <c r="D22" s="154"/>
      <c r="E22" s="155"/>
      <c r="F22" s="156"/>
    </row>
    <row r="23" spans="3:6" x14ac:dyDescent="0.25">
      <c r="C23" s="6" t="s">
        <v>3</v>
      </c>
      <c r="D23" s="157">
        <f>'Kisi-Kisi Essay'!J9</f>
        <v>0</v>
      </c>
      <c r="E23" s="157"/>
      <c r="F23" s="157"/>
    </row>
    <row r="24" spans="3:6" x14ac:dyDescent="0.25">
      <c r="C24" s="160">
        <f>'Kisi-Kisi Essay'!F9</f>
        <v>0</v>
      </c>
      <c r="D24" s="157"/>
      <c r="E24" s="157"/>
      <c r="F24" s="157"/>
    </row>
    <row r="25" spans="3:6" x14ac:dyDescent="0.25">
      <c r="C25" s="161"/>
      <c r="D25" s="157"/>
      <c r="E25" s="157"/>
      <c r="F25" s="157"/>
    </row>
    <row r="26" spans="3:6" x14ac:dyDescent="0.25">
      <c r="C26" s="162"/>
      <c r="D26" s="157"/>
      <c r="E26" s="157"/>
      <c r="F26" s="157"/>
    </row>
    <row r="28" spans="3:6" ht="15.75" thickBot="1" x14ac:dyDescent="0.3"/>
    <row r="29" spans="3:6" x14ac:dyDescent="0.25">
      <c r="C29" s="3" t="s">
        <v>14</v>
      </c>
      <c r="D29" s="2" t="s">
        <v>15</v>
      </c>
      <c r="E29" s="158"/>
      <c r="F29" s="159"/>
    </row>
    <row r="30" spans="3:6" x14ac:dyDescent="0.25">
      <c r="C30" s="171">
        <f>'Kisi-Kisi Essay'!C10</f>
        <v>0</v>
      </c>
      <c r="D30" s="163" t="s">
        <v>16</v>
      </c>
      <c r="E30" s="164"/>
      <c r="F30" s="164"/>
    </row>
    <row r="31" spans="3:6" x14ac:dyDescent="0.25">
      <c r="C31" s="161"/>
      <c r="D31" s="163"/>
      <c r="E31" s="164"/>
      <c r="F31" s="164"/>
    </row>
    <row r="32" spans="3:6" x14ac:dyDescent="0.25">
      <c r="C32" s="161"/>
      <c r="D32" s="165" t="s">
        <v>17</v>
      </c>
      <c r="E32" s="157">
        <f>'Kisi-Kisi Essay'!I10</f>
        <v>0</v>
      </c>
      <c r="F32" s="157"/>
    </row>
    <row r="33" spans="3:6" x14ac:dyDescent="0.25">
      <c r="C33" s="161"/>
      <c r="D33" s="166"/>
      <c r="E33" s="157"/>
      <c r="F33" s="157"/>
    </row>
    <row r="34" spans="3:6" x14ac:dyDescent="0.25">
      <c r="C34" s="161"/>
      <c r="D34" s="157">
        <f>'Kisi-Kisi Essay'!B10</f>
        <v>2</v>
      </c>
      <c r="E34" s="157"/>
      <c r="F34" s="157"/>
    </row>
    <row r="35" spans="3:6" x14ac:dyDescent="0.25">
      <c r="C35" s="162"/>
      <c r="D35" s="157"/>
      <c r="E35" s="157"/>
      <c r="F35" s="157"/>
    </row>
    <row r="36" spans="3:6" x14ac:dyDescent="0.25">
      <c r="C36" s="5" t="s">
        <v>2</v>
      </c>
      <c r="D36" s="157"/>
      <c r="E36" s="157"/>
      <c r="F36" s="157"/>
    </row>
    <row r="37" spans="3:6" x14ac:dyDescent="0.25">
      <c r="C37" s="171">
        <f>'Kisi-Kisi Essay'!D10</f>
        <v>0</v>
      </c>
      <c r="D37" s="157"/>
      <c r="E37" s="157"/>
      <c r="F37" s="157"/>
    </row>
    <row r="38" spans="3:6" x14ac:dyDescent="0.25">
      <c r="C38" s="161"/>
      <c r="D38" s="151" t="s">
        <v>8</v>
      </c>
      <c r="E38" s="152"/>
      <c r="F38" s="153"/>
    </row>
    <row r="39" spans="3:6" x14ac:dyDescent="0.25">
      <c r="C39" s="161"/>
      <c r="D39" s="154"/>
      <c r="E39" s="155"/>
      <c r="F39" s="156"/>
    </row>
    <row r="40" spans="3:6" x14ac:dyDescent="0.25">
      <c r="C40" s="6" t="s">
        <v>3</v>
      </c>
      <c r="D40" s="157">
        <f>'Kisi-Kisi Essay'!J10</f>
        <v>0</v>
      </c>
      <c r="E40" s="157"/>
      <c r="F40" s="157"/>
    </row>
    <row r="41" spans="3:6" x14ac:dyDescent="0.25">
      <c r="C41" s="157">
        <f>'Kisi-Kisi Essay'!F10</f>
        <v>0</v>
      </c>
      <c r="D41" s="157"/>
      <c r="E41" s="157"/>
      <c r="F41" s="157"/>
    </row>
    <row r="42" spans="3:6" x14ac:dyDescent="0.25">
      <c r="C42" s="157"/>
      <c r="D42" s="157"/>
      <c r="E42" s="157"/>
      <c r="F42" s="157"/>
    </row>
    <row r="43" spans="3:6" x14ac:dyDescent="0.25">
      <c r="C43" s="157"/>
      <c r="D43" s="157"/>
      <c r="E43" s="157"/>
      <c r="F43" s="157"/>
    </row>
    <row r="45" spans="3:6" ht="15.75" thickBot="1" x14ac:dyDescent="0.3"/>
    <row r="46" spans="3:6" x14ac:dyDescent="0.25">
      <c r="C46" s="3" t="s">
        <v>14</v>
      </c>
      <c r="D46" s="2" t="s">
        <v>15</v>
      </c>
      <c r="E46" s="158"/>
      <c r="F46" s="159"/>
    </row>
    <row r="47" spans="3:6" x14ac:dyDescent="0.25">
      <c r="C47" s="171">
        <f>'Kisi-Kisi Essay'!C11</f>
        <v>0</v>
      </c>
      <c r="D47" s="163" t="s">
        <v>16</v>
      </c>
      <c r="E47" s="164"/>
      <c r="F47" s="164"/>
    </row>
    <row r="48" spans="3:6" x14ac:dyDescent="0.25">
      <c r="C48" s="161"/>
      <c r="D48" s="163"/>
      <c r="E48" s="164"/>
      <c r="F48" s="164"/>
    </row>
    <row r="49" spans="3:6" x14ac:dyDescent="0.25">
      <c r="C49" s="161"/>
      <c r="D49" s="165" t="s">
        <v>17</v>
      </c>
      <c r="E49" s="157">
        <f>'Kisi-Kisi Essay'!I11</f>
        <v>0</v>
      </c>
      <c r="F49" s="157"/>
    </row>
    <row r="50" spans="3:6" x14ac:dyDescent="0.25">
      <c r="C50" s="161"/>
      <c r="D50" s="166"/>
      <c r="E50" s="157"/>
      <c r="F50" s="157"/>
    </row>
    <row r="51" spans="3:6" x14ac:dyDescent="0.25">
      <c r="C51" s="161"/>
      <c r="D51" s="157">
        <f>'Kisi-Kisi Essay'!B11</f>
        <v>3</v>
      </c>
      <c r="E51" s="157"/>
      <c r="F51" s="157"/>
    </row>
    <row r="52" spans="3:6" x14ac:dyDescent="0.25">
      <c r="C52" s="162"/>
      <c r="D52" s="157"/>
      <c r="E52" s="157"/>
      <c r="F52" s="157"/>
    </row>
    <row r="53" spans="3:6" x14ac:dyDescent="0.25">
      <c r="C53" s="5" t="s">
        <v>2</v>
      </c>
      <c r="D53" s="157"/>
      <c r="E53" s="157"/>
      <c r="F53" s="157"/>
    </row>
    <row r="54" spans="3:6" x14ac:dyDescent="0.25">
      <c r="C54" s="171">
        <f>'Kisi-Kisi Essay'!D11</f>
        <v>0</v>
      </c>
      <c r="D54" s="157"/>
      <c r="E54" s="157"/>
      <c r="F54" s="157"/>
    </row>
    <row r="55" spans="3:6" x14ac:dyDescent="0.25">
      <c r="C55" s="161"/>
      <c r="D55" s="151" t="s">
        <v>8</v>
      </c>
      <c r="E55" s="152"/>
      <c r="F55" s="153"/>
    </row>
    <row r="56" spans="3:6" x14ac:dyDescent="0.25">
      <c r="C56" s="161"/>
      <c r="D56" s="154"/>
      <c r="E56" s="155"/>
      <c r="F56" s="156"/>
    </row>
    <row r="57" spans="3:6" x14ac:dyDescent="0.25">
      <c r="C57" s="6" t="s">
        <v>3</v>
      </c>
      <c r="D57" s="157">
        <f>'Kisi-Kisi Essay'!J11</f>
        <v>0</v>
      </c>
      <c r="E57" s="157"/>
      <c r="F57" s="157"/>
    </row>
    <row r="58" spans="3:6" x14ac:dyDescent="0.25">
      <c r="C58" s="157">
        <f>'Kisi-Kisi Essay'!F11</f>
        <v>0</v>
      </c>
      <c r="D58" s="157"/>
      <c r="E58" s="157"/>
      <c r="F58" s="157"/>
    </row>
    <row r="59" spans="3:6" x14ac:dyDescent="0.25">
      <c r="C59" s="157"/>
      <c r="D59" s="157"/>
      <c r="E59" s="157"/>
      <c r="F59" s="157"/>
    </row>
    <row r="60" spans="3:6" x14ac:dyDescent="0.25">
      <c r="C60" s="157"/>
      <c r="D60" s="157"/>
      <c r="E60" s="157"/>
      <c r="F60" s="157"/>
    </row>
    <row r="62" spans="3:6" ht="15.75" thickBot="1" x14ac:dyDescent="0.3"/>
    <row r="63" spans="3:6" x14ac:dyDescent="0.25">
      <c r="C63" s="3" t="s">
        <v>14</v>
      </c>
      <c r="D63" s="2" t="s">
        <v>15</v>
      </c>
      <c r="E63" s="158"/>
      <c r="F63" s="159"/>
    </row>
    <row r="64" spans="3:6" x14ac:dyDescent="0.25">
      <c r="C64" s="171">
        <f>'Kisi-Kisi Essay'!C12</f>
        <v>0</v>
      </c>
      <c r="D64" s="163" t="s">
        <v>16</v>
      </c>
      <c r="E64" s="164"/>
      <c r="F64" s="164"/>
    </row>
    <row r="65" spans="3:6" x14ac:dyDescent="0.25">
      <c r="C65" s="161"/>
      <c r="D65" s="163"/>
      <c r="E65" s="164"/>
      <c r="F65" s="164"/>
    </row>
    <row r="66" spans="3:6" x14ac:dyDescent="0.25">
      <c r="C66" s="161"/>
      <c r="D66" s="165" t="s">
        <v>17</v>
      </c>
      <c r="E66" s="157">
        <f>'Kisi-Kisi Essay'!I12</f>
        <v>0</v>
      </c>
      <c r="F66" s="157"/>
    </row>
    <row r="67" spans="3:6" x14ac:dyDescent="0.25">
      <c r="C67" s="161"/>
      <c r="D67" s="166"/>
      <c r="E67" s="157"/>
      <c r="F67" s="157"/>
    </row>
    <row r="68" spans="3:6" x14ac:dyDescent="0.25">
      <c r="C68" s="161"/>
      <c r="D68" s="157">
        <f>'Kisi-Kisi Essay'!B12</f>
        <v>4</v>
      </c>
      <c r="E68" s="157"/>
      <c r="F68" s="157"/>
    </row>
    <row r="69" spans="3:6" x14ac:dyDescent="0.25">
      <c r="C69" s="162"/>
      <c r="D69" s="157"/>
      <c r="E69" s="157"/>
      <c r="F69" s="157"/>
    </row>
    <row r="70" spans="3:6" x14ac:dyDescent="0.25">
      <c r="C70" s="5" t="s">
        <v>2</v>
      </c>
      <c r="D70" s="157"/>
      <c r="E70" s="157"/>
      <c r="F70" s="157"/>
    </row>
    <row r="71" spans="3:6" x14ac:dyDescent="0.25">
      <c r="C71" s="171">
        <f>'Kisi-Kisi Essay'!D12</f>
        <v>0</v>
      </c>
      <c r="D71" s="157"/>
      <c r="E71" s="157"/>
      <c r="F71" s="157"/>
    </row>
    <row r="72" spans="3:6" x14ac:dyDescent="0.25">
      <c r="C72" s="161"/>
      <c r="D72" s="151" t="s">
        <v>8</v>
      </c>
      <c r="E72" s="152"/>
      <c r="F72" s="153"/>
    </row>
    <row r="73" spans="3:6" x14ac:dyDescent="0.25">
      <c r="C73" s="161"/>
      <c r="D73" s="154"/>
      <c r="E73" s="155"/>
      <c r="F73" s="156"/>
    </row>
    <row r="74" spans="3:6" x14ac:dyDescent="0.25">
      <c r="C74" s="6" t="s">
        <v>3</v>
      </c>
      <c r="D74" s="157">
        <f>'Kisi-Kisi Essay'!J12</f>
        <v>0</v>
      </c>
      <c r="E74" s="157"/>
      <c r="F74" s="157"/>
    </row>
    <row r="75" spans="3:6" x14ac:dyDescent="0.25">
      <c r="C75" s="157">
        <f>'Kisi-kisi URAIAN '!G16</f>
        <v>0</v>
      </c>
      <c r="D75" s="157"/>
      <c r="E75" s="157"/>
      <c r="F75" s="157"/>
    </row>
    <row r="76" spans="3:6" x14ac:dyDescent="0.25">
      <c r="C76" s="157"/>
      <c r="D76" s="157"/>
      <c r="E76" s="157"/>
      <c r="F76" s="157"/>
    </row>
    <row r="77" spans="3:6" x14ac:dyDescent="0.25">
      <c r="C77" s="157"/>
      <c r="D77" s="157"/>
      <c r="E77" s="157"/>
      <c r="F77" s="157"/>
    </row>
    <row r="79" spans="3:6" ht="15.75" thickBot="1" x14ac:dyDescent="0.3"/>
    <row r="80" spans="3:6" x14ac:dyDescent="0.25">
      <c r="C80" s="3" t="s">
        <v>14</v>
      </c>
      <c r="D80" s="2" t="s">
        <v>15</v>
      </c>
      <c r="E80" s="158"/>
      <c r="F80" s="159"/>
    </row>
    <row r="81" spans="3:6" x14ac:dyDescent="0.25">
      <c r="C81" s="171">
        <f>'Kisi-Kisi Essay'!C13</f>
        <v>0</v>
      </c>
      <c r="D81" s="163" t="s">
        <v>16</v>
      </c>
      <c r="E81" s="164"/>
      <c r="F81" s="164"/>
    </row>
    <row r="82" spans="3:6" x14ac:dyDescent="0.25">
      <c r="C82" s="161"/>
      <c r="D82" s="163"/>
      <c r="E82" s="164"/>
      <c r="F82" s="164"/>
    </row>
    <row r="83" spans="3:6" x14ac:dyDescent="0.25">
      <c r="C83" s="161"/>
      <c r="D83" s="165" t="s">
        <v>17</v>
      </c>
      <c r="E83" s="157">
        <f>'Kisi-Kisi Essay'!I13</f>
        <v>0</v>
      </c>
      <c r="F83" s="157"/>
    </row>
    <row r="84" spans="3:6" x14ac:dyDescent="0.25">
      <c r="C84" s="161"/>
      <c r="D84" s="166"/>
      <c r="E84" s="157"/>
      <c r="F84" s="157"/>
    </row>
    <row r="85" spans="3:6" x14ac:dyDescent="0.25">
      <c r="C85" s="161"/>
      <c r="D85" s="157">
        <f>'Kisi-Kisi Essay'!B13</f>
        <v>5</v>
      </c>
      <c r="E85" s="157"/>
      <c r="F85" s="157"/>
    </row>
    <row r="86" spans="3:6" x14ac:dyDescent="0.25">
      <c r="C86" s="162"/>
      <c r="D86" s="157"/>
      <c r="E86" s="157"/>
      <c r="F86" s="157"/>
    </row>
    <row r="87" spans="3:6" x14ac:dyDescent="0.25">
      <c r="C87" s="5" t="s">
        <v>2</v>
      </c>
      <c r="D87" s="157"/>
      <c r="E87" s="157"/>
      <c r="F87" s="157"/>
    </row>
    <row r="88" spans="3:6" x14ac:dyDescent="0.25">
      <c r="C88" s="171">
        <f>'Kisi-Kisi Essay'!D13</f>
        <v>0</v>
      </c>
      <c r="D88" s="157"/>
      <c r="E88" s="157"/>
      <c r="F88" s="157"/>
    </row>
    <row r="89" spans="3:6" x14ac:dyDescent="0.25">
      <c r="C89" s="161"/>
      <c r="D89" s="151" t="s">
        <v>8</v>
      </c>
      <c r="E89" s="152"/>
      <c r="F89" s="153"/>
    </row>
    <row r="90" spans="3:6" x14ac:dyDescent="0.25">
      <c r="C90" s="161"/>
      <c r="D90" s="154"/>
      <c r="E90" s="155"/>
      <c r="F90" s="156"/>
    </row>
    <row r="91" spans="3:6" x14ac:dyDescent="0.25">
      <c r="C91" s="6" t="s">
        <v>3</v>
      </c>
      <c r="D91" s="157">
        <f>'Kisi-Kisi Essay'!J13</f>
        <v>0</v>
      </c>
      <c r="E91" s="157"/>
      <c r="F91" s="157"/>
    </row>
    <row r="92" spans="3:6" x14ac:dyDescent="0.25">
      <c r="C92" s="168">
        <f>'Kisi-Kisi Essay'!F13</f>
        <v>0</v>
      </c>
      <c r="D92" s="157"/>
      <c r="E92" s="157"/>
      <c r="F92" s="157"/>
    </row>
    <row r="93" spans="3:6" x14ac:dyDescent="0.25">
      <c r="C93" s="169"/>
      <c r="D93" s="157"/>
      <c r="E93" s="157"/>
      <c r="F93" s="157"/>
    </row>
    <row r="94" spans="3:6" x14ac:dyDescent="0.25">
      <c r="C94" s="170"/>
      <c r="D94" s="157"/>
      <c r="E94" s="157"/>
      <c r="F94" s="157"/>
    </row>
  </sheetData>
  <mergeCells count="52">
    <mergeCell ref="C5:F5"/>
    <mergeCell ref="C6:F6"/>
    <mergeCell ref="E12:F12"/>
    <mergeCell ref="C13:C18"/>
    <mergeCell ref="D13:F14"/>
    <mergeCell ref="D15:D16"/>
    <mergeCell ref="E15:F20"/>
    <mergeCell ref="D17:D20"/>
    <mergeCell ref="C20:C22"/>
    <mergeCell ref="D21:F22"/>
    <mergeCell ref="D23:F26"/>
    <mergeCell ref="C24:C26"/>
    <mergeCell ref="E29:F29"/>
    <mergeCell ref="C30:C35"/>
    <mergeCell ref="D30:F31"/>
    <mergeCell ref="D32:D33"/>
    <mergeCell ref="E32:F37"/>
    <mergeCell ref="D34:D37"/>
    <mergeCell ref="C37:C39"/>
    <mergeCell ref="D38:F39"/>
    <mergeCell ref="D40:F43"/>
    <mergeCell ref="C41:C43"/>
    <mergeCell ref="E46:F46"/>
    <mergeCell ref="C47:C52"/>
    <mergeCell ref="D47:F48"/>
    <mergeCell ref="D49:D50"/>
    <mergeCell ref="E49:F54"/>
    <mergeCell ref="D51:D54"/>
    <mergeCell ref="C54:C56"/>
    <mergeCell ref="D55:F56"/>
    <mergeCell ref="D57:F60"/>
    <mergeCell ref="C58:C60"/>
    <mergeCell ref="E63:F63"/>
    <mergeCell ref="C64:C69"/>
    <mergeCell ref="D64:F65"/>
    <mergeCell ref="D66:D67"/>
    <mergeCell ref="E66:F71"/>
    <mergeCell ref="D68:D71"/>
    <mergeCell ref="C71:C73"/>
    <mergeCell ref="D72:F73"/>
    <mergeCell ref="D91:F94"/>
    <mergeCell ref="C92:C94"/>
    <mergeCell ref="D74:F77"/>
    <mergeCell ref="C75:C77"/>
    <mergeCell ref="E80:F80"/>
    <mergeCell ref="C81:C86"/>
    <mergeCell ref="D81:F82"/>
    <mergeCell ref="D83:D84"/>
    <mergeCell ref="E83:F88"/>
    <mergeCell ref="D85:D88"/>
    <mergeCell ref="C88:C90"/>
    <mergeCell ref="D89:F90"/>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vt:i4>
      </vt:variant>
    </vt:vector>
  </HeadingPairs>
  <TitlesOfParts>
    <vt:vector size="14" baseType="lpstr">
      <vt:lpstr>WELCOME</vt:lpstr>
      <vt:lpstr>Menu</vt:lpstr>
      <vt:lpstr>DATA NAMA SISWA</vt:lpstr>
      <vt:lpstr>Kisi-kisi Data PG</vt:lpstr>
      <vt:lpstr>Kisi-kisi URAIAN </vt:lpstr>
      <vt:lpstr>Kisi-Kisi Essay</vt:lpstr>
      <vt:lpstr>KARTU SOAL PG</vt:lpstr>
      <vt:lpstr>KARTU SOAL URAIAN</vt:lpstr>
      <vt:lpstr>KARTU SOAL ESSAY</vt:lpstr>
      <vt:lpstr>ANALISIS BUTIR SOAL</vt:lpstr>
      <vt:lpstr>'KARTU SOAL PG'!Print_Area</vt:lpstr>
      <vt:lpstr>'KARTU SOAL URAIAN'!Print_Area</vt:lpstr>
      <vt:lpstr>'Kisi-kisi Data PG'!Print_Area</vt:lpstr>
      <vt:lpstr>Menu!Print_Area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dc:creator>
  <cp:lastModifiedBy>User</cp:lastModifiedBy>
  <cp:lastPrinted>2016-11-01T16:21:59Z</cp:lastPrinted>
  <dcterms:created xsi:type="dcterms:W3CDTF">2016-10-24T15:34:52Z</dcterms:created>
  <dcterms:modified xsi:type="dcterms:W3CDTF">2018-05-02T14:09:27Z</dcterms:modified>
</cp:coreProperties>
</file>